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3er trimestre 2025\"/>
    </mc:Choice>
  </mc:AlternateContent>
  <xr:revisionPtr revIDLastSave="0" documentId="13_ncr:1_{EFC17091-A253-4541-BA51-9FFEF9AF0FDC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720" xr2:uid="{00000000-000D-0000-FFFF-FFFF00000000}"/>
  </bookViews>
  <sheets>
    <sheet name="EAEPED_OG" sheetId="1" r:id="rId1"/>
  </sheets>
  <definedNames>
    <definedName name="_xlnm.Print_Area" localSheetId="0">EAEPED_OG!$A$1:$I$161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4" i="1"/>
  <c r="H155" i="1"/>
  <c r="H156" i="1"/>
  <c r="H157" i="1"/>
  <c r="H158" i="1"/>
  <c r="H152" i="1"/>
  <c r="H149" i="1"/>
  <c r="H150" i="1"/>
  <c r="H148" i="1"/>
  <c r="H140" i="1"/>
  <c r="H141" i="1"/>
  <c r="H142" i="1"/>
  <c r="H143" i="1"/>
  <c r="H144" i="1"/>
  <c r="H145" i="1"/>
  <c r="H146" i="1"/>
  <c r="H139" i="1"/>
  <c r="H136" i="1"/>
  <c r="H137" i="1"/>
  <c r="H135" i="1"/>
  <c r="H126" i="1"/>
  <c r="H127" i="1"/>
  <c r="H128" i="1"/>
  <c r="H129" i="1"/>
  <c r="H130" i="1"/>
  <c r="H131" i="1"/>
  <c r="H132" i="1"/>
  <c r="H133" i="1"/>
  <c r="H125" i="1"/>
  <c r="H116" i="1"/>
  <c r="H117" i="1"/>
  <c r="H118" i="1"/>
  <c r="H119" i="1"/>
  <c r="H120" i="1"/>
  <c r="H121" i="1"/>
  <c r="H122" i="1"/>
  <c r="H123" i="1"/>
  <c r="H115" i="1"/>
  <c r="H106" i="1"/>
  <c r="H107" i="1"/>
  <c r="H108" i="1"/>
  <c r="H109" i="1"/>
  <c r="H110" i="1"/>
  <c r="H111" i="1"/>
  <c r="H112" i="1"/>
  <c r="H113" i="1"/>
  <c r="H105" i="1"/>
  <c r="H96" i="1"/>
  <c r="H97" i="1"/>
  <c r="H98" i="1"/>
  <c r="H99" i="1"/>
  <c r="H100" i="1"/>
  <c r="H101" i="1"/>
  <c r="H102" i="1"/>
  <c r="H103" i="1"/>
  <c r="H95" i="1"/>
  <c r="H88" i="1"/>
  <c r="H89" i="1"/>
  <c r="H90" i="1"/>
  <c r="H91" i="1"/>
  <c r="H92" i="1"/>
  <c r="H93" i="1"/>
  <c r="H87" i="1"/>
  <c r="H79" i="1"/>
  <c r="H80" i="1"/>
  <c r="H81" i="1"/>
  <c r="H82" i="1"/>
  <c r="H83" i="1"/>
  <c r="H84" i="1"/>
  <c r="H78" i="1"/>
  <c r="H75" i="1"/>
  <c r="H76" i="1"/>
  <c r="H74" i="1"/>
  <c r="H66" i="1"/>
  <c r="H67" i="1"/>
  <c r="H68" i="1"/>
  <c r="H69" i="1"/>
  <c r="H70" i="1"/>
  <c r="H71" i="1"/>
  <c r="H72" i="1"/>
  <c r="H65" i="1"/>
  <c r="H63" i="1"/>
  <c r="H62" i="1"/>
  <c r="H54" i="1"/>
  <c r="H58" i="1"/>
  <c r="H43" i="1"/>
  <c r="H44" i="1"/>
  <c r="H47" i="1"/>
  <c r="H48" i="1"/>
  <c r="H32" i="1"/>
  <c r="H35" i="1"/>
  <c r="H36" i="1"/>
  <c r="H39" i="1"/>
  <c r="H31" i="1"/>
  <c r="H15" i="1"/>
  <c r="H19" i="1"/>
  <c r="E153" i="1"/>
  <c r="E154" i="1"/>
  <c r="E155" i="1"/>
  <c r="E156" i="1"/>
  <c r="E157" i="1"/>
  <c r="E158" i="1"/>
  <c r="E152" i="1"/>
  <c r="E149" i="1"/>
  <c r="E150" i="1"/>
  <c r="E148" i="1"/>
  <c r="E140" i="1"/>
  <c r="E141" i="1"/>
  <c r="E142" i="1"/>
  <c r="E143" i="1"/>
  <c r="E144" i="1"/>
  <c r="E145" i="1"/>
  <c r="E146" i="1"/>
  <c r="E139" i="1"/>
  <c r="E136" i="1"/>
  <c r="E137" i="1"/>
  <c r="E135" i="1"/>
  <c r="E133" i="1"/>
  <c r="E126" i="1"/>
  <c r="E127" i="1"/>
  <c r="E128" i="1"/>
  <c r="E129" i="1"/>
  <c r="E130" i="1"/>
  <c r="E131" i="1"/>
  <c r="E132" i="1"/>
  <c r="E125" i="1"/>
  <c r="E116" i="1"/>
  <c r="E117" i="1"/>
  <c r="E118" i="1"/>
  <c r="E119" i="1"/>
  <c r="E120" i="1"/>
  <c r="E121" i="1"/>
  <c r="E122" i="1"/>
  <c r="E123" i="1"/>
  <c r="E115" i="1"/>
  <c r="E106" i="1"/>
  <c r="E107" i="1"/>
  <c r="E108" i="1"/>
  <c r="E109" i="1"/>
  <c r="E110" i="1"/>
  <c r="E111" i="1"/>
  <c r="E112" i="1"/>
  <c r="E113" i="1"/>
  <c r="E105" i="1"/>
  <c r="E96" i="1"/>
  <c r="E97" i="1"/>
  <c r="E98" i="1"/>
  <c r="E99" i="1"/>
  <c r="E100" i="1"/>
  <c r="E101" i="1"/>
  <c r="E102" i="1"/>
  <c r="E103" i="1"/>
  <c r="E95" i="1"/>
  <c r="E88" i="1"/>
  <c r="E89" i="1"/>
  <c r="E90" i="1"/>
  <c r="E91" i="1"/>
  <c r="E92" i="1"/>
  <c r="E93" i="1"/>
  <c r="E87" i="1"/>
  <c r="E79" i="1"/>
  <c r="E80" i="1"/>
  <c r="E81" i="1"/>
  <c r="E82" i="1"/>
  <c r="E83" i="1"/>
  <c r="E84" i="1"/>
  <c r="E78" i="1"/>
  <c r="E75" i="1"/>
  <c r="E76" i="1"/>
  <c r="E74" i="1"/>
  <c r="E70" i="1"/>
  <c r="E71" i="1"/>
  <c r="E72" i="1"/>
  <c r="E66" i="1"/>
  <c r="E67" i="1"/>
  <c r="E68" i="1"/>
  <c r="E69" i="1"/>
  <c r="E65" i="1"/>
  <c r="E62" i="1"/>
  <c r="E63" i="1"/>
  <c r="E61" i="1"/>
  <c r="H61" i="1" s="1"/>
  <c r="E52" i="1"/>
  <c r="H52" i="1" s="1"/>
  <c r="E53" i="1"/>
  <c r="H53" i="1" s="1"/>
  <c r="E54" i="1"/>
  <c r="E55" i="1"/>
  <c r="H55" i="1" s="1"/>
  <c r="E56" i="1"/>
  <c r="H56" i="1" s="1"/>
  <c r="E57" i="1"/>
  <c r="H57" i="1" s="1"/>
  <c r="E58" i="1"/>
  <c r="E59" i="1"/>
  <c r="H59" i="1" s="1"/>
  <c r="E51" i="1"/>
  <c r="H51" i="1" s="1"/>
  <c r="E42" i="1"/>
  <c r="H42" i="1" s="1"/>
  <c r="E43" i="1"/>
  <c r="E44" i="1"/>
  <c r="E45" i="1"/>
  <c r="H45" i="1" s="1"/>
  <c r="E46" i="1"/>
  <c r="H46" i="1" s="1"/>
  <c r="E47" i="1"/>
  <c r="E48" i="1"/>
  <c r="E49" i="1"/>
  <c r="H49" i="1" s="1"/>
  <c r="E41" i="1"/>
  <c r="H41" i="1" s="1"/>
  <c r="E32" i="1"/>
  <c r="E33" i="1"/>
  <c r="H33" i="1" s="1"/>
  <c r="E34" i="1"/>
  <c r="H34" i="1" s="1"/>
  <c r="E35" i="1"/>
  <c r="E36" i="1"/>
  <c r="E37" i="1"/>
  <c r="H37" i="1" s="1"/>
  <c r="E38" i="1"/>
  <c r="H38" i="1" s="1"/>
  <c r="E39" i="1"/>
  <c r="E31" i="1"/>
  <c r="E29" i="1"/>
  <c r="H29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1" i="1"/>
  <c r="H21" i="1" s="1"/>
  <c r="E14" i="1"/>
  <c r="H14" i="1" s="1"/>
  <c r="E15" i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H85" i="1" s="1"/>
  <c r="G104" i="1"/>
  <c r="F104" i="1"/>
  <c r="E104" i="1"/>
  <c r="D104" i="1"/>
  <c r="C104" i="1"/>
  <c r="H94" i="1"/>
  <c r="G94" i="1"/>
  <c r="F94" i="1"/>
  <c r="F85" i="1" s="1"/>
  <c r="E94" i="1"/>
  <c r="D94" i="1"/>
  <c r="C94" i="1"/>
  <c r="H86" i="1"/>
  <c r="G86" i="1"/>
  <c r="F86" i="1"/>
  <c r="E86" i="1"/>
  <c r="D86" i="1"/>
  <c r="D85" i="1" s="1"/>
  <c r="C86" i="1"/>
  <c r="G85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G10" i="1" s="1"/>
  <c r="G160" i="1" s="1"/>
  <c r="F20" i="1"/>
  <c r="E20" i="1"/>
  <c r="D20" i="1"/>
  <c r="C20" i="1"/>
  <c r="H12" i="1"/>
  <c r="G12" i="1"/>
  <c r="F12" i="1"/>
  <c r="E12" i="1"/>
  <c r="D12" i="1"/>
  <c r="C12" i="1"/>
  <c r="F10" i="1"/>
  <c r="C10" i="1" l="1"/>
  <c r="C160" i="1" s="1"/>
  <c r="D10" i="1"/>
  <c r="D160" i="1" s="1"/>
  <c r="H10" i="1"/>
  <c r="H160" i="1" s="1"/>
  <c r="E85" i="1"/>
  <c r="E10" i="1"/>
  <c r="E160" i="1" s="1"/>
  <c r="F160" i="1"/>
</calcChain>
</file>

<file path=xl/sharedStrings.xml><?xml version="1.0" encoding="utf-8"?>
<sst xmlns="http://schemas.openxmlformats.org/spreadsheetml/2006/main" count="164" uniqueCount="91">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</sst>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5" fontId="4" fillId="0" borderId="5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5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5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5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5" fontId="4" fillId="0" borderId="8" xfId="1" applyNumberFormat="1" applyFont="1" applyFill="1" applyBorder="1" applyAlignment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14" xfId="1" applyNumberFormat="1" applyFont="1" applyFill="1" applyBorder="1" applyAlignment="1" applyProtection="1">
      <alignment horizontal="right" vertical="center"/>
      <protection locked="0"/>
    </xf>
    <xf numFmtId="165" fontId="4" fillId="0" borderId="14" xfId="1" applyNumberFormat="1" applyFont="1" applyFill="1" applyBorder="1" applyAlignment="1" applyProtection="1">
      <alignment horizontal="right" vertical="center"/>
    </xf>
    <xf numFmtId="165" fontId="4" fillId="0" borderId="5" xfId="1" applyNumberFormat="1" applyFont="1" applyFill="1" applyBorder="1" applyAlignment="1" applyProtection="1">
      <alignment horizontal="right" vertical="center"/>
    </xf>
    <xf numFmtId="165" fontId="6" fillId="0" borderId="5" xfId="1" applyNumberFormat="1" applyFont="1" applyFill="1" applyBorder="1" applyAlignment="1" applyProtection="1">
      <alignment horizontal="right" vertical="center"/>
    </xf>
    <xf numFmtId="165" fontId="4" fillId="0" borderId="3" xfId="1" applyNumberFormat="1" applyFont="1" applyFill="1" applyBorder="1" applyAlignment="1" applyProtection="1">
      <alignment horizontal="right" vertical="center"/>
    </xf>
    <xf numFmtId="165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5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Normal="100" workbookViewId="0">
      <selection activeCell="L11" sqref="L11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40" t="s">
        <v>89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3" t="s">
        <v>2</v>
      </c>
      <c r="C4" s="44"/>
      <c r="D4" s="44"/>
      <c r="E4" s="44"/>
      <c r="F4" s="44"/>
      <c r="G4" s="44"/>
      <c r="H4" s="45"/>
    </row>
    <row r="5" spans="2:9" x14ac:dyDescent="0.2">
      <c r="B5" s="46" t="s">
        <v>90</v>
      </c>
      <c r="C5" s="47"/>
      <c r="D5" s="47"/>
      <c r="E5" s="47"/>
      <c r="F5" s="47"/>
      <c r="G5" s="47"/>
      <c r="H5" s="48"/>
    </row>
    <row r="6" spans="2:9" ht="15.75" customHeight="1" thickBot="1" x14ac:dyDescent="0.25">
      <c r="B6" s="49" t="s">
        <v>3</v>
      </c>
      <c r="C6" s="50"/>
      <c r="D6" s="50"/>
      <c r="E6" s="50"/>
      <c r="F6" s="50"/>
      <c r="G6" s="50"/>
      <c r="H6" s="51"/>
    </row>
    <row r="7" spans="2:9" ht="24.75" customHeight="1" thickBot="1" x14ac:dyDescent="0.25">
      <c r="B7" s="33" t="s">
        <v>4</v>
      </c>
      <c r="C7" s="35" t="s">
        <v>5</v>
      </c>
      <c r="D7" s="36"/>
      <c r="E7" s="36"/>
      <c r="F7" s="36"/>
      <c r="G7" s="37"/>
      <c r="H7" s="38" t="s">
        <v>6</v>
      </c>
    </row>
    <row r="8" spans="2:9" ht="24.75" thickBot="1" x14ac:dyDescent="0.25">
      <c r="B8" s="34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9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116396959.03</v>
      </c>
      <c r="D10" s="8">
        <f>SUM(D12,D20,D30,D40,D50,D60,D64,D73,D77)</f>
        <v>7022738.370000001</v>
      </c>
      <c r="E10" s="24">
        <f t="shared" ref="E10:H10" si="0">SUM(E12,E20,E30,E40,E50,E60,E64,E73,E77)</f>
        <v>123419697.39999999</v>
      </c>
      <c r="F10" s="8">
        <f t="shared" si="0"/>
        <v>74327043.379999995</v>
      </c>
      <c r="G10" s="8">
        <f t="shared" si="0"/>
        <v>74132218.549999997</v>
      </c>
      <c r="H10" s="24">
        <f t="shared" si="0"/>
        <v>49092654.019999996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47930811.030000001</v>
      </c>
      <c r="D12" s="7">
        <f>SUM(D13:D19)</f>
        <v>1550000</v>
      </c>
      <c r="E12" s="25">
        <f t="shared" ref="E12:H12" si="1">SUM(E13:E19)</f>
        <v>49480811.029999994</v>
      </c>
      <c r="F12" s="7">
        <f t="shared" si="1"/>
        <v>33314638.390000001</v>
      </c>
      <c r="G12" s="7">
        <f t="shared" si="1"/>
        <v>33314638.390000001</v>
      </c>
      <c r="H12" s="25">
        <f t="shared" si="1"/>
        <v>16166172.639999999</v>
      </c>
    </row>
    <row r="13" spans="2:9" ht="24" x14ac:dyDescent="0.2">
      <c r="B13" s="10" t="s">
        <v>14</v>
      </c>
      <c r="C13" s="22">
        <v>7956748.7999999998</v>
      </c>
      <c r="D13" s="22">
        <v>84100</v>
      </c>
      <c r="E13" s="26">
        <f>SUM(C13:D13)</f>
        <v>8040848.7999999998</v>
      </c>
      <c r="F13" s="23">
        <v>5225226.5599999996</v>
      </c>
      <c r="G13" s="23">
        <v>5225226.5599999996</v>
      </c>
      <c r="H13" s="30">
        <f>SUM(E13-F13)</f>
        <v>2815622.24</v>
      </c>
    </row>
    <row r="14" spans="2:9" ht="22.9" customHeight="1" x14ac:dyDescent="0.2">
      <c r="B14" s="10" t="s">
        <v>15</v>
      </c>
      <c r="C14" s="22">
        <v>12543411.359999999</v>
      </c>
      <c r="D14" s="22">
        <v>282132</v>
      </c>
      <c r="E14" s="26">
        <f t="shared" ref="E14:E79" si="2">SUM(C14:D14)</f>
        <v>12825543.359999999</v>
      </c>
      <c r="F14" s="23">
        <v>10379375.720000001</v>
      </c>
      <c r="G14" s="23">
        <v>10379375.720000001</v>
      </c>
      <c r="H14" s="30">
        <f t="shared" ref="H14:H79" si="3">SUM(E14-F14)</f>
        <v>2446167.6399999987</v>
      </c>
    </row>
    <row r="15" spans="2:9" x14ac:dyDescent="0.2">
      <c r="B15" s="10" t="s">
        <v>16</v>
      </c>
      <c r="C15" s="22">
        <v>12588215.289999999</v>
      </c>
      <c r="D15" s="22">
        <v>-25813.68</v>
      </c>
      <c r="E15" s="26">
        <f t="shared" si="2"/>
        <v>12562401.609999999</v>
      </c>
      <c r="F15" s="23">
        <v>7542599.4299999997</v>
      </c>
      <c r="G15" s="23">
        <v>7542599.4299999997</v>
      </c>
      <c r="H15" s="30">
        <f t="shared" si="3"/>
        <v>5019802.18</v>
      </c>
    </row>
    <row r="16" spans="2:9" x14ac:dyDescent="0.2">
      <c r="B16" s="10" t="s">
        <v>17</v>
      </c>
      <c r="C16" s="22">
        <v>4429854.91</v>
      </c>
      <c r="D16" s="22">
        <v>198830</v>
      </c>
      <c r="E16" s="26">
        <f t="shared" si="2"/>
        <v>4628684.91</v>
      </c>
      <c r="F16" s="23">
        <v>3199708.06</v>
      </c>
      <c r="G16" s="23">
        <v>3199708.06</v>
      </c>
      <c r="H16" s="30">
        <f t="shared" si="3"/>
        <v>1428976.85</v>
      </c>
    </row>
    <row r="17" spans="2:8" x14ac:dyDescent="0.2">
      <c r="B17" s="10" t="s">
        <v>18</v>
      </c>
      <c r="C17" s="22">
        <v>8822204.1999999993</v>
      </c>
      <c r="D17" s="22">
        <v>535942</v>
      </c>
      <c r="E17" s="26">
        <f t="shared" si="2"/>
        <v>9358146.1999999993</v>
      </c>
      <c r="F17" s="23">
        <v>6967728.6200000001</v>
      </c>
      <c r="G17" s="23">
        <v>6967728.6200000001</v>
      </c>
      <c r="H17" s="30">
        <f t="shared" si="3"/>
        <v>2390417.5799999991</v>
      </c>
    </row>
    <row r="18" spans="2:8" x14ac:dyDescent="0.2">
      <c r="B18" s="10" t="s">
        <v>19</v>
      </c>
      <c r="C18" s="22">
        <v>1590376.47</v>
      </c>
      <c r="D18" s="22">
        <v>474809.68</v>
      </c>
      <c r="E18" s="26">
        <f t="shared" si="2"/>
        <v>2065186.15</v>
      </c>
      <c r="F18" s="23">
        <v>0</v>
      </c>
      <c r="G18" s="23">
        <v>0</v>
      </c>
      <c r="H18" s="30">
        <f t="shared" si="3"/>
        <v>2065186.15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9588348</v>
      </c>
      <c r="D20" s="7">
        <f t="shared" ref="D20:H20" si="4">SUM(D21:D29)</f>
        <v>-875921</v>
      </c>
      <c r="E20" s="25">
        <f t="shared" si="4"/>
        <v>8712427</v>
      </c>
      <c r="F20" s="7">
        <f t="shared" si="4"/>
        <v>3874332.75</v>
      </c>
      <c r="G20" s="7">
        <f t="shared" si="4"/>
        <v>3832922.2399999998</v>
      </c>
      <c r="H20" s="25">
        <f t="shared" si="4"/>
        <v>4838094.2499999991</v>
      </c>
    </row>
    <row r="21" spans="2:8" ht="24" x14ac:dyDescent="0.2">
      <c r="B21" s="10" t="s">
        <v>22</v>
      </c>
      <c r="C21" s="22">
        <v>1435500</v>
      </c>
      <c r="D21" s="22">
        <v>-200871</v>
      </c>
      <c r="E21" s="26">
        <f t="shared" si="2"/>
        <v>1234629</v>
      </c>
      <c r="F21" s="23">
        <v>670945.03</v>
      </c>
      <c r="G21" s="23">
        <v>668110.64</v>
      </c>
      <c r="H21" s="30">
        <f t="shared" si="3"/>
        <v>563683.97</v>
      </c>
    </row>
    <row r="22" spans="2:8" x14ac:dyDescent="0.2">
      <c r="B22" s="10" t="s">
        <v>23</v>
      </c>
      <c r="C22" s="22">
        <v>538000</v>
      </c>
      <c r="D22" s="22">
        <v>86850</v>
      </c>
      <c r="E22" s="26">
        <f t="shared" si="2"/>
        <v>624850</v>
      </c>
      <c r="F22" s="23">
        <v>482273.87</v>
      </c>
      <c r="G22" s="23">
        <v>482273.87</v>
      </c>
      <c r="H22" s="30">
        <f t="shared" si="3"/>
        <v>142576.13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2">
        <v>0</v>
      </c>
      <c r="G23" s="22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47000</v>
      </c>
      <c r="D24" s="22">
        <v>11300</v>
      </c>
      <c r="E24" s="26">
        <f t="shared" si="2"/>
        <v>58300</v>
      </c>
      <c r="F24" s="23">
        <v>47762.66</v>
      </c>
      <c r="G24" s="23">
        <v>47762.66</v>
      </c>
      <c r="H24" s="30">
        <f t="shared" si="3"/>
        <v>10537.339999999997</v>
      </c>
    </row>
    <row r="25" spans="2:8" ht="23.45" customHeight="1" x14ac:dyDescent="0.2">
      <c r="B25" s="10" t="s">
        <v>26</v>
      </c>
      <c r="C25" s="22">
        <v>4365000</v>
      </c>
      <c r="D25" s="22">
        <v>-855800</v>
      </c>
      <c r="E25" s="26">
        <f t="shared" si="2"/>
        <v>3509200</v>
      </c>
      <c r="F25" s="23">
        <v>947487.91</v>
      </c>
      <c r="G25" s="23">
        <v>931387.46</v>
      </c>
      <c r="H25" s="30">
        <f t="shared" si="3"/>
        <v>2561712.09</v>
      </c>
    </row>
    <row r="26" spans="2:8" x14ac:dyDescent="0.2">
      <c r="B26" s="10" t="s">
        <v>27</v>
      </c>
      <c r="C26" s="22">
        <v>1300000</v>
      </c>
      <c r="D26" s="22">
        <v>-75000</v>
      </c>
      <c r="E26" s="26">
        <f t="shared" si="2"/>
        <v>1225000</v>
      </c>
      <c r="F26" s="23">
        <v>891430.73</v>
      </c>
      <c r="G26" s="23">
        <v>891430.73</v>
      </c>
      <c r="H26" s="30">
        <f t="shared" si="3"/>
        <v>333569.27</v>
      </c>
    </row>
    <row r="27" spans="2:8" ht="24" x14ac:dyDescent="0.2">
      <c r="B27" s="10" t="s">
        <v>28</v>
      </c>
      <c r="C27" s="22">
        <v>907848</v>
      </c>
      <c r="D27" s="22">
        <v>-100</v>
      </c>
      <c r="E27" s="26">
        <f t="shared" si="2"/>
        <v>907748</v>
      </c>
      <c r="F27" s="23">
        <v>258259.77</v>
      </c>
      <c r="G27" s="23">
        <v>258259.77</v>
      </c>
      <c r="H27" s="30">
        <f t="shared" si="3"/>
        <v>649488.23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2">
        <v>0</v>
      </c>
      <c r="G28" s="22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995000</v>
      </c>
      <c r="D29" s="22">
        <v>157700</v>
      </c>
      <c r="E29" s="26">
        <f t="shared" si="2"/>
        <v>1152700</v>
      </c>
      <c r="F29" s="23">
        <v>576172.78</v>
      </c>
      <c r="G29" s="23">
        <v>553697.11</v>
      </c>
      <c r="H29" s="30">
        <f t="shared" si="3"/>
        <v>576527.22</v>
      </c>
    </row>
    <row r="30" spans="2:8" s="9" customFormat="1" ht="24" x14ac:dyDescent="0.2">
      <c r="B30" s="12" t="s">
        <v>31</v>
      </c>
      <c r="C30" s="7">
        <f>SUM(C31:C39)</f>
        <v>21282800</v>
      </c>
      <c r="D30" s="7">
        <f t="shared" ref="D30:H30" si="5">SUM(D31:D39)</f>
        <v>2203909.37</v>
      </c>
      <c r="E30" s="25">
        <f t="shared" si="5"/>
        <v>23486709.370000001</v>
      </c>
      <c r="F30" s="7">
        <f t="shared" si="5"/>
        <v>11500221.369999999</v>
      </c>
      <c r="G30" s="7">
        <f t="shared" si="5"/>
        <v>11346807.049999999</v>
      </c>
      <c r="H30" s="25">
        <f t="shared" si="5"/>
        <v>11986488.000000002</v>
      </c>
    </row>
    <row r="31" spans="2:8" x14ac:dyDescent="0.2">
      <c r="B31" s="10" t="s">
        <v>32</v>
      </c>
      <c r="C31" s="22">
        <v>2211000</v>
      </c>
      <c r="D31" s="22">
        <v>333350</v>
      </c>
      <c r="E31" s="26">
        <f t="shared" si="2"/>
        <v>2544350</v>
      </c>
      <c r="F31" s="23">
        <v>1194579.1200000001</v>
      </c>
      <c r="G31" s="23">
        <v>1159183.2</v>
      </c>
      <c r="H31" s="30">
        <f t="shared" si="3"/>
        <v>1349770.88</v>
      </c>
    </row>
    <row r="32" spans="2:8" x14ac:dyDescent="0.2">
      <c r="B32" s="10" t="s">
        <v>33</v>
      </c>
      <c r="C32" s="22">
        <v>5191000</v>
      </c>
      <c r="D32" s="22">
        <v>-1598860</v>
      </c>
      <c r="E32" s="26">
        <f t="shared" si="2"/>
        <v>3592140</v>
      </c>
      <c r="F32" s="23">
        <v>1671193.06</v>
      </c>
      <c r="G32" s="23">
        <v>1669963.46</v>
      </c>
      <c r="H32" s="30">
        <f t="shared" si="3"/>
        <v>1920946.94</v>
      </c>
    </row>
    <row r="33" spans="2:8" ht="24" x14ac:dyDescent="0.2">
      <c r="B33" s="10" t="s">
        <v>34</v>
      </c>
      <c r="C33" s="22">
        <v>1075000</v>
      </c>
      <c r="D33" s="22">
        <v>-324646</v>
      </c>
      <c r="E33" s="26">
        <f t="shared" si="2"/>
        <v>750354</v>
      </c>
      <c r="F33" s="23">
        <v>568635.93000000005</v>
      </c>
      <c r="G33" s="23">
        <v>540795.93000000005</v>
      </c>
      <c r="H33" s="30">
        <f t="shared" si="3"/>
        <v>181718.06999999995</v>
      </c>
    </row>
    <row r="34" spans="2:8" ht="24.6" customHeight="1" x14ac:dyDescent="0.2">
      <c r="B34" s="10" t="s">
        <v>35</v>
      </c>
      <c r="C34" s="22">
        <v>430000</v>
      </c>
      <c r="D34" s="22">
        <v>25907</v>
      </c>
      <c r="E34" s="26">
        <f t="shared" si="2"/>
        <v>455907</v>
      </c>
      <c r="F34" s="23">
        <v>411015.63</v>
      </c>
      <c r="G34" s="23">
        <v>406526.43</v>
      </c>
      <c r="H34" s="30">
        <f t="shared" si="3"/>
        <v>44891.369999999995</v>
      </c>
    </row>
    <row r="35" spans="2:8" ht="24" x14ac:dyDescent="0.2">
      <c r="B35" s="10" t="s">
        <v>36</v>
      </c>
      <c r="C35" s="22">
        <v>1675000</v>
      </c>
      <c r="D35" s="22">
        <v>3351077.37</v>
      </c>
      <c r="E35" s="26">
        <f t="shared" si="2"/>
        <v>5026077.37</v>
      </c>
      <c r="F35" s="23">
        <v>2020463.02</v>
      </c>
      <c r="G35" s="23">
        <v>2015765.02</v>
      </c>
      <c r="H35" s="30">
        <f t="shared" si="3"/>
        <v>3005614.35</v>
      </c>
    </row>
    <row r="36" spans="2:8" ht="24" x14ac:dyDescent="0.2">
      <c r="B36" s="10" t="s">
        <v>37</v>
      </c>
      <c r="C36" s="22">
        <v>10000000</v>
      </c>
      <c r="D36" s="22">
        <v>0</v>
      </c>
      <c r="E36" s="26">
        <f t="shared" si="2"/>
        <v>10000000</v>
      </c>
      <c r="F36" s="23">
        <v>4624283.13</v>
      </c>
      <c r="G36" s="23">
        <v>4544521.53</v>
      </c>
      <c r="H36" s="30">
        <f t="shared" si="3"/>
        <v>5375716.8700000001</v>
      </c>
    </row>
    <row r="37" spans="2:8" x14ac:dyDescent="0.2">
      <c r="B37" s="10" t="s">
        <v>38</v>
      </c>
      <c r="C37" s="22">
        <v>59000</v>
      </c>
      <c r="D37" s="22">
        <v>157772</v>
      </c>
      <c r="E37" s="26">
        <f t="shared" si="2"/>
        <v>216772</v>
      </c>
      <c r="F37" s="23">
        <v>195617.62</v>
      </c>
      <c r="G37" s="23">
        <v>195617.62</v>
      </c>
      <c r="H37" s="30">
        <f t="shared" si="3"/>
        <v>21154.380000000005</v>
      </c>
    </row>
    <row r="38" spans="2:8" x14ac:dyDescent="0.2">
      <c r="B38" s="10" t="s">
        <v>39</v>
      </c>
      <c r="C38" s="22">
        <v>641800</v>
      </c>
      <c r="D38" s="22">
        <v>-100691</v>
      </c>
      <c r="E38" s="26">
        <f t="shared" si="2"/>
        <v>541109</v>
      </c>
      <c r="F38" s="23">
        <v>454881.75</v>
      </c>
      <c r="G38" s="23">
        <v>454881.75</v>
      </c>
      <c r="H38" s="30">
        <f t="shared" si="3"/>
        <v>86227.25</v>
      </c>
    </row>
    <row r="39" spans="2:8" x14ac:dyDescent="0.2">
      <c r="B39" s="10" t="s">
        <v>40</v>
      </c>
      <c r="C39" s="22">
        <v>0</v>
      </c>
      <c r="D39" s="22">
        <v>360000</v>
      </c>
      <c r="E39" s="26">
        <f t="shared" si="2"/>
        <v>360000</v>
      </c>
      <c r="F39" s="23">
        <v>359552.11</v>
      </c>
      <c r="G39" s="23">
        <v>359552.11</v>
      </c>
      <c r="H39" s="30">
        <f t="shared" si="3"/>
        <v>447.89000000001397</v>
      </c>
    </row>
    <row r="40" spans="2:8" s="9" customFormat="1" ht="25.5" customHeight="1" x14ac:dyDescent="0.2">
      <c r="B40" s="12" t="s">
        <v>41</v>
      </c>
      <c r="C40" s="7">
        <f>SUM(C41:C49)</f>
        <v>6565000</v>
      </c>
      <c r="D40" s="7">
        <f t="shared" ref="D40:H40" si="6">SUM(D41:D49)</f>
        <v>2610650</v>
      </c>
      <c r="E40" s="25">
        <f t="shared" si="6"/>
        <v>9175650</v>
      </c>
      <c r="F40" s="7">
        <f t="shared" si="6"/>
        <v>5544297.9500000002</v>
      </c>
      <c r="G40" s="7">
        <f t="shared" si="6"/>
        <v>5544297.9500000002</v>
      </c>
      <c r="H40" s="25">
        <f t="shared" si="6"/>
        <v>3631352.05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6565000</v>
      </c>
      <c r="D44" s="22">
        <v>2610650</v>
      </c>
      <c r="E44" s="26">
        <f t="shared" si="2"/>
        <v>9175650</v>
      </c>
      <c r="F44" s="23">
        <v>5544297.9500000002</v>
      </c>
      <c r="G44" s="23">
        <v>5544297.9500000002</v>
      </c>
      <c r="H44" s="30">
        <f t="shared" si="3"/>
        <v>3631352.05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1030000</v>
      </c>
      <c r="D50" s="7">
        <f t="shared" ref="D50:H50" si="7">SUM(D51:D59)</f>
        <v>20205100</v>
      </c>
      <c r="E50" s="25">
        <f t="shared" si="7"/>
        <v>21235100</v>
      </c>
      <c r="F50" s="7">
        <f t="shared" si="7"/>
        <v>16859908.789999999</v>
      </c>
      <c r="G50" s="7">
        <f t="shared" si="7"/>
        <v>16859908.789999999</v>
      </c>
      <c r="H50" s="25">
        <f t="shared" si="7"/>
        <v>4375191.21</v>
      </c>
    </row>
    <row r="51" spans="2:8" x14ac:dyDescent="0.2">
      <c r="B51" s="10" t="s">
        <v>52</v>
      </c>
      <c r="C51" s="22">
        <v>500000</v>
      </c>
      <c r="D51" s="22">
        <v>115300</v>
      </c>
      <c r="E51" s="26">
        <f t="shared" si="2"/>
        <v>615300</v>
      </c>
      <c r="F51" s="23">
        <v>254342.1</v>
      </c>
      <c r="G51" s="23">
        <v>254342.1</v>
      </c>
      <c r="H51" s="30">
        <f t="shared" si="3"/>
        <v>360957.9</v>
      </c>
    </row>
    <row r="52" spans="2:8" x14ac:dyDescent="0.2">
      <c r="B52" s="10" t="s">
        <v>53</v>
      </c>
      <c r="C52" s="22">
        <v>100000</v>
      </c>
      <c r="D52" s="22">
        <v>168100</v>
      </c>
      <c r="E52" s="26">
        <f t="shared" si="2"/>
        <v>268100</v>
      </c>
      <c r="F52" s="23">
        <v>131752.73000000001</v>
      </c>
      <c r="G52" s="23">
        <v>131752.73000000001</v>
      </c>
      <c r="H52" s="30">
        <f t="shared" si="3"/>
        <v>136347.26999999999</v>
      </c>
    </row>
    <row r="53" spans="2:8" ht="24" x14ac:dyDescent="0.2">
      <c r="B53" s="10" t="s">
        <v>54</v>
      </c>
      <c r="C53" s="22">
        <v>430000</v>
      </c>
      <c r="D53" s="22">
        <v>130700</v>
      </c>
      <c r="E53" s="26">
        <f t="shared" si="2"/>
        <v>560700</v>
      </c>
      <c r="F53" s="23">
        <v>462242.15</v>
      </c>
      <c r="G53" s="23">
        <v>462242.15</v>
      </c>
      <c r="H53" s="30">
        <f t="shared" si="3"/>
        <v>98457.849999999977</v>
      </c>
    </row>
    <row r="54" spans="2:8" x14ac:dyDescent="0.2">
      <c r="B54" s="10" t="s">
        <v>55</v>
      </c>
      <c r="C54" s="22"/>
      <c r="D54" s="22"/>
      <c r="E54" s="26">
        <f t="shared" si="2"/>
        <v>0</v>
      </c>
      <c r="F54" s="23"/>
      <c r="G54" s="23"/>
      <c r="H54" s="30">
        <f t="shared" si="3"/>
        <v>0</v>
      </c>
    </row>
    <row r="55" spans="2:8" x14ac:dyDescent="0.2">
      <c r="B55" s="10" t="s">
        <v>56</v>
      </c>
      <c r="C55" s="22"/>
      <c r="D55" s="22"/>
      <c r="E55" s="26">
        <f t="shared" si="2"/>
        <v>0</v>
      </c>
      <c r="F55" s="23"/>
      <c r="G55" s="23"/>
      <c r="H55" s="30">
        <f t="shared" si="3"/>
        <v>0</v>
      </c>
    </row>
    <row r="56" spans="2:8" x14ac:dyDescent="0.2">
      <c r="B56" s="10" t="s">
        <v>57</v>
      </c>
      <c r="C56" s="22">
        <v>0</v>
      </c>
      <c r="D56" s="22">
        <v>151000</v>
      </c>
      <c r="E56" s="26">
        <f t="shared" si="2"/>
        <v>151000</v>
      </c>
      <c r="F56" s="23">
        <v>149235.81</v>
      </c>
      <c r="G56" s="23">
        <v>149235.81</v>
      </c>
      <c r="H56" s="30">
        <f t="shared" si="3"/>
        <v>1764.1900000000023</v>
      </c>
    </row>
    <row r="57" spans="2:8" x14ac:dyDescent="0.2">
      <c r="B57" s="10" t="s">
        <v>58</v>
      </c>
      <c r="C57" s="22"/>
      <c r="D57" s="22"/>
      <c r="E57" s="26">
        <f t="shared" si="2"/>
        <v>0</v>
      </c>
      <c r="F57" s="23"/>
      <c r="G57" s="23"/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19640000</v>
      </c>
      <c r="E58" s="26">
        <f t="shared" si="2"/>
        <v>19640000</v>
      </c>
      <c r="F58" s="23">
        <v>15862336</v>
      </c>
      <c r="G58" s="23">
        <v>15862336</v>
      </c>
      <c r="H58" s="30">
        <f t="shared" si="3"/>
        <v>3777664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30000000</v>
      </c>
      <c r="D60" s="7">
        <f t="shared" ref="D60:H60" si="8">SUM(D61:D63)</f>
        <v>-18671000</v>
      </c>
      <c r="E60" s="25">
        <f t="shared" si="8"/>
        <v>11329000</v>
      </c>
      <c r="F60" s="7">
        <f t="shared" si="8"/>
        <v>3233644.13</v>
      </c>
      <c r="G60" s="7">
        <f t="shared" si="8"/>
        <v>3233644.13</v>
      </c>
      <c r="H60" s="25">
        <f t="shared" si="8"/>
        <v>8095355.8700000001</v>
      </c>
    </row>
    <row r="61" spans="2:8" x14ac:dyDescent="0.2">
      <c r="B61" s="10" t="s">
        <v>62</v>
      </c>
      <c r="C61" s="22">
        <v>0</v>
      </c>
      <c r="D61" s="22">
        <v>3329000</v>
      </c>
      <c r="E61" s="26">
        <f t="shared" si="2"/>
        <v>3329000</v>
      </c>
      <c r="F61" s="23">
        <v>3233644.13</v>
      </c>
      <c r="G61" s="23">
        <v>3233644.13</v>
      </c>
      <c r="H61" s="30">
        <f t="shared" si="3"/>
        <v>95355.870000000112</v>
      </c>
    </row>
    <row r="62" spans="2:8" x14ac:dyDescent="0.2">
      <c r="B62" s="10" t="s">
        <v>63</v>
      </c>
      <c r="C62" s="22">
        <v>30000000</v>
      </c>
      <c r="D62" s="22">
        <v>-22000000</v>
      </c>
      <c r="E62" s="26">
        <f t="shared" si="2"/>
        <v>8000000</v>
      </c>
      <c r="F62" s="23">
        <v>0</v>
      </c>
      <c r="G62" s="23">
        <v>0</v>
      </c>
      <c r="H62" s="30">
        <f t="shared" si="3"/>
        <v>8000000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116396959.03</v>
      </c>
      <c r="D160" s="21">
        <f t="shared" ref="D160:G160" si="28">SUM(D10,D85)</f>
        <v>7022738.370000001</v>
      </c>
      <c r="E160" s="28">
        <f>SUM(E10,E85)</f>
        <v>123419697.39999999</v>
      </c>
      <c r="F160" s="21">
        <f t="shared" si="28"/>
        <v>74327043.379999995</v>
      </c>
      <c r="G160" s="21">
        <f t="shared" si="28"/>
        <v>74132218.549999997</v>
      </c>
      <c r="H160" s="28">
        <f>SUM(H10,H85)</f>
        <v>49092654.019999996</v>
      </c>
    </row>
    <row r="161" spans="2:8" s="31" customFormat="1" x14ac:dyDescent="0.2"/>
    <row r="162" spans="2:8" s="31" customFormat="1" x14ac:dyDescent="0.2"/>
    <row r="163" spans="2:8" s="31" customFormat="1" x14ac:dyDescent="0.2"/>
    <row r="164" spans="2:8" s="31" customFormat="1" x14ac:dyDescent="0.2"/>
    <row r="165" spans="2:8" s="31" customFormat="1" x14ac:dyDescent="0.2"/>
    <row r="166" spans="2:8" s="31" customFormat="1" x14ac:dyDescent="0.2"/>
    <row r="167" spans="2:8" s="31" customFormat="1" x14ac:dyDescent="0.2"/>
    <row r="168" spans="2:8" s="31" customFormat="1" ht="150" customHeight="1" x14ac:dyDescent="0.2">
      <c r="B168" s="32" t="s">
        <v>88</v>
      </c>
      <c r="C168" s="32"/>
      <c r="D168" s="32"/>
      <c r="E168" s="32"/>
      <c r="F168" s="32"/>
      <c r="G168" s="32"/>
      <c r="H168" s="32"/>
    </row>
    <row r="169" spans="2:8" s="31" customFormat="1" x14ac:dyDescent="0.2"/>
    <row r="170" spans="2:8" s="31" customFormat="1" x14ac:dyDescent="0.2"/>
    <row r="171" spans="2:8" s="31" customFormat="1" x14ac:dyDescent="0.2"/>
    <row r="172" spans="2:8" s="31" customFormat="1" x14ac:dyDescent="0.2"/>
    <row r="173" spans="2:8" s="31" customFormat="1" x14ac:dyDescent="0.2"/>
    <row r="174" spans="2:8" s="31" customFormat="1" x14ac:dyDescent="0.2"/>
    <row r="175" spans="2:8" s="31" customFormat="1" x14ac:dyDescent="0.2"/>
    <row r="176" spans="2:8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YAqe8wv1KbVh3SHnUyuJCQjxnMtvIdiiUH/XM7AC7ZQ0wWQsLaVRXtQ+1N8DNodSmdMdFXBuL5Bf0wBLsPvm9g==" saltValue="9M/14kYTjxHz6E5CKVSg9Q==" spinCount="100000" sheet="1" formatCells="0" formatColumns="0" formatRows="0"/>
  <mergeCells count="9">
    <mergeCell ref="B168:H168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2020-01-08T21:14:59Z</dcterms:created>
  <dcterms:modified xsi:type="dcterms:W3CDTF">2025-10-28T19:17:32Z</dcterms:modified>
</cp:coreProperties>
</file>