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Final14\Desktop\YESENIA LERMA CHAVEZ\IMPAS 2025\ASECH 2025\2ndo trimestre 2025\"/>
    </mc:Choice>
  </mc:AlternateContent>
  <xr:revisionPtr revIDLastSave="0" documentId="13_ncr:1_{3D5C38D3-EE65-41F8-AA75-7E5AD2EFAA76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EAEPE_COG!$A$1:$H$88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3" i="1"/>
  <c r="G73" i="1"/>
  <c r="F73" i="1"/>
  <c r="E79" i="1"/>
  <c r="E80" i="1"/>
  <c r="E13" i="1" l="1"/>
  <c r="H79" i="1" l="1"/>
  <c r="H78" i="1"/>
  <c r="H77" i="1"/>
  <c r="H76" i="1"/>
  <c r="H70" i="1"/>
  <c r="H68" i="1"/>
  <c r="H62" i="1"/>
  <c r="H36" i="1"/>
  <c r="H31" i="1"/>
  <c r="H30" i="1"/>
  <c r="H28" i="1"/>
  <c r="H22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F81" i="1"/>
  <c r="D73" i="1"/>
  <c r="D81" i="1" s="1"/>
  <c r="C73" i="1"/>
  <c r="E73" i="1" s="1"/>
  <c r="G9" i="1"/>
  <c r="G81" i="1" s="1"/>
  <c r="F9" i="1"/>
  <c r="D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<sst xmlns="http://schemas.openxmlformats.org/spreadsheetml/2006/main" count="89" uniqueCount="89">
  <si>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</si>
  <si>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</si>
  <si>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</si>
  <si>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</si>
  <si>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</si>
  <si>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</si>
  <si>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</si>
  <si>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</si>
  <si>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</si>
  <si>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</si>
  <si>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</si>
  <si>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</si>
  <si>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</si>
  <si>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</si>
  <si>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</si>
  <si>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</si>
  <si>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</si>
  <si>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</si>
  <si>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</si>
  <si>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</si>
  <si>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</si>
  <si>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</si>
  <si>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</si>
  <si>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</si>
  <si>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</si>
  <si>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</si>
  <si>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</si>
  <si>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</si>
  <si>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</si>
  <si>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</si>
  <si>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</si>
  <si>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</si>
  <si>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</si>
  <si>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</si>
  <si>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</si>
  <si>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</si>
  <si>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</si>
  <si>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</si>
  <si>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</si>
  <si>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</si>
  <si>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</si>
  <si>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</si>
  <si>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</si>
  <si>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</si>
  <si>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</si>
  <si>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</si>
  <si>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</si>
  <si>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</si>
  <si>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</si>
  <si>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</si>
  <si>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</si>
  <si>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</si>
  <si>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</si>
  <si>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</si>
  <si>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</si>
  <si>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</si>
  <si>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</si>
  <si>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</si>
  <si>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</si>
  <si>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</si>
  <si>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</si>
  <si>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</si>
  <si>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</si>
  <si>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</si>
  <si>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</si>
  <si>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</si>
  <si>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</si>
  <si>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</si>
  <si>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</si>
  <si>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</si>
  <si>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</si>
  <si>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</si>
  <si>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</si>
  <si>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</si>
  <si>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</si>
  <si>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</si>
  <si>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</si>
  <si>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</si>
  <si>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</si>
  <si>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</si>
  <si>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</si>
  <si>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</si>
  <si>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</si>
  <si>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</si>
  <si>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</si>
  <si>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</si>
  <si>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</si>
  <si>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Instituto Municipal de Prevención y Atención a la Salud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</si>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</sst>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5" fontId="5" fillId="0" borderId="14" xfId="1" applyNumberFormat="1" applyFont="1" applyFill="1" applyBorder="1" applyAlignment="1" applyProtection="1">
      <alignment horizontal="right" vertical="center"/>
      <protection locked="0"/>
    </xf>
    <xf numFmtId="165" fontId="5" fillId="0" borderId="9" xfId="1" applyNumberFormat="1" applyFont="1" applyFill="1" applyBorder="1" applyAlignment="1" applyProtection="1">
      <alignment horizontal="right" vertical="center"/>
      <protection locked="0"/>
    </xf>
    <xf numFmtId="165" fontId="5" fillId="0" borderId="11" xfId="1" applyNumberFormat="1" applyFont="1" applyFill="1" applyBorder="1" applyAlignment="1" applyProtection="1">
      <alignment horizontal="right" vertical="center"/>
      <protection locked="0"/>
    </xf>
    <xf numFmtId="165" fontId="5" fillId="0" borderId="10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5" fillId="0" borderId="9" xfId="1" applyNumberFormat="1" applyFont="1" applyFill="1" applyBorder="1" applyAlignment="1" applyProtection="1">
      <alignment horizontal="right" vertical="center"/>
    </xf>
    <xf numFmtId="165" fontId="5" fillId="0" borderId="10" xfId="1" applyNumberFormat="1" applyFont="1" applyFill="1" applyBorder="1" applyAlignment="1" applyProtection="1">
      <alignment horizontal="right" vertical="center"/>
    </xf>
    <xf numFmtId="165" fontId="5" fillId="0" borderId="14" xfId="1" applyNumberFormat="1" applyFont="1" applyFill="1" applyBorder="1" applyAlignment="1" applyProtection="1">
      <alignment horizontal="right" vertical="center"/>
    </xf>
    <xf numFmtId="165" fontId="5" fillId="0" borderId="11" xfId="1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/>
    <xf numFmtId="0" fontId="2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I82" sqref="I82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42578125" style="1" customWidth="1"/>
    <col min="4" max="4" width="16.7109375" style="1" customWidth="1"/>
    <col min="5" max="5" width="18.42578125" style="1" customWidth="1"/>
    <col min="6" max="6" width="16.7109375" style="1" customWidth="1"/>
    <col min="7" max="7" width="17" style="1" customWidth="1"/>
    <col min="8" max="8" width="17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87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88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47930811.030000001</v>
      </c>
      <c r="D9" s="16">
        <f>SUM(D10:D16)</f>
        <v>1550000</v>
      </c>
      <c r="E9" s="16">
        <f t="shared" ref="E9:E26" si="0">C9+D9</f>
        <v>49480811.030000001</v>
      </c>
      <c r="F9" s="16">
        <f>SUM(F10:F16)</f>
        <v>11177819.66</v>
      </c>
      <c r="G9" s="16">
        <f>SUM(G10:G16)</f>
        <v>11177819.66</v>
      </c>
      <c r="H9" s="16">
        <f t="shared" ref="H9:H40" si="1">E9-F9</f>
        <v>38302991.370000005</v>
      </c>
    </row>
    <row r="10" spans="2:9" ht="12" customHeight="1" x14ac:dyDescent="0.2">
      <c r="B10" s="11" t="s">
        <v>14</v>
      </c>
      <c r="C10" s="12">
        <v>7956748.7999999998</v>
      </c>
      <c r="D10" s="13">
        <v>0</v>
      </c>
      <c r="E10" s="18">
        <f t="shared" si="0"/>
        <v>7956748.7999999998</v>
      </c>
      <c r="F10" s="12">
        <v>1829758.81</v>
      </c>
      <c r="G10" s="12">
        <v>1829758.81</v>
      </c>
      <c r="H10" s="20">
        <f t="shared" si="1"/>
        <v>6126989.9900000002</v>
      </c>
    </row>
    <row r="11" spans="2:9" ht="12" customHeight="1" x14ac:dyDescent="0.2">
      <c r="B11" s="11" t="s">
        <v>15</v>
      </c>
      <c r="C11" s="12">
        <v>12543411.359999999</v>
      </c>
      <c r="D11" s="13">
        <v>26500</v>
      </c>
      <c r="E11" s="18">
        <f t="shared" si="0"/>
        <v>12569911.359999999</v>
      </c>
      <c r="F11" s="12">
        <v>3589174.45</v>
      </c>
      <c r="G11" s="12">
        <v>3589174.45</v>
      </c>
      <c r="H11" s="20">
        <f t="shared" si="1"/>
        <v>8980736.9100000001</v>
      </c>
    </row>
    <row r="12" spans="2:9" ht="12" customHeight="1" x14ac:dyDescent="0.2">
      <c r="B12" s="11" t="s">
        <v>16</v>
      </c>
      <c r="C12" s="12">
        <v>12588215.289999999</v>
      </c>
      <c r="D12" s="13">
        <v>161000</v>
      </c>
      <c r="E12" s="18">
        <f t="shared" si="0"/>
        <v>12749215.289999999</v>
      </c>
      <c r="F12" s="12">
        <v>2503881.2200000002</v>
      </c>
      <c r="G12" s="12">
        <v>2503881.2200000002</v>
      </c>
      <c r="H12" s="20">
        <f t="shared" si="1"/>
        <v>10245334.069999998</v>
      </c>
    </row>
    <row r="13" spans="2:9" ht="12" customHeight="1" x14ac:dyDescent="0.2">
      <c r="B13" s="11" t="s">
        <v>17</v>
      </c>
      <c r="C13" s="12">
        <v>4429854.91</v>
      </c>
      <c r="D13" s="13">
        <v>135000</v>
      </c>
      <c r="E13" s="18">
        <f>C13+D13</f>
        <v>4564854.91</v>
      </c>
      <c r="F13" s="12">
        <v>1024907.86</v>
      </c>
      <c r="G13" s="12">
        <v>1024907.86</v>
      </c>
      <c r="H13" s="20">
        <f t="shared" si="1"/>
        <v>3539947.0500000003</v>
      </c>
    </row>
    <row r="14" spans="2:9" ht="12" customHeight="1" x14ac:dyDescent="0.2">
      <c r="B14" s="11" t="s">
        <v>18</v>
      </c>
      <c r="C14" s="12">
        <v>8822204.1999999993</v>
      </c>
      <c r="D14" s="13">
        <v>529648</v>
      </c>
      <c r="E14" s="18">
        <f t="shared" si="0"/>
        <v>9351852.1999999993</v>
      </c>
      <c r="F14" s="12">
        <v>2230097.3199999998</v>
      </c>
      <c r="G14" s="12">
        <v>2230097.3199999998</v>
      </c>
      <c r="H14" s="20">
        <f t="shared" si="1"/>
        <v>7121754.879999999</v>
      </c>
    </row>
    <row r="15" spans="2:9" ht="12" customHeight="1" x14ac:dyDescent="0.2">
      <c r="B15" s="11" t="s">
        <v>19</v>
      </c>
      <c r="C15" s="12">
        <v>1590376.47</v>
      </c>
      <c r="D15" s="13">
        <v>697852</v>
      </c>
      <c r="E15" s="18">
        <f t="shared" si="0"/>
        <v>2288228.4699999997</v>
      </c>
      <c r="F15" s="12">
        <v>0</v>
      </c>
      <c r="G15" s="12">
        <v>0</v>
      </c>
      <c r="H15" s="20">
        <f t="shared" si="1"/>
        <v>2288228.4699999997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9588348</v>
      </c>
      <c r="D17" s="16">
        <f>SUM(D18:D26)</f>
        <v>-727360</v>
      </c>
      <c r="E17" s="16">
        <f t="shared" si="0"/>
        <v>8860988</v>
      </c>
      <c r="F17" s="16">
        <f>SUM(F18:F26)</f>
        <v>1086079.4400000002</v>
      </c>
      <c r="G17" s="16">
        <f>SUM(G18:G26)</f>
        <v>1131251.22</v>
      </c>
      <c r="H17" s="16">
        <f t="shared" si="1"/>
        <v>7774908.5599999996</v>
      </c>
    </row>
    <row r="18" spans="2:8" ht="24" x14ac:dyDescent="0.2">
      <c r="B18" s="9" t="s">
        <v>22</v>
      </c>
      <c r="C18" s="12">
        <v>1435500</v>
      </c>
      <c r="D18" s="13">
        <v>-118560</v>
      </c>
      <c r="E18" s="18">
        <f t="shared" si="0"/>
        <v>1316940</v>
      </c>
      <c r="F18" s="12">
        <v>108540.37</v>
      </c>
      <c r="G18" s="12">
        <v>130962.49</v>
      </c>
      <c r="H18" s="20">
        <f t="shared" si="1"/>
        <v>1208399.6299999999</v>
      </c>
    </row>
    <row r="19" spans="2:8" ht="12" customHeight="1" x14ac:dyDescent="0.2">
      <c r="B19" s="9" t="s">
        <v>23</v>
      </c>
      <c r="C19" s="12">
        <v>538000</v>
      </c>
      <c r="D19" s="13">
        <v>48500</v>
      </c>
      <c r="E19" s="18">
        <f t="shared" si="0"/>
        <v>586500</v>
      </c>
      <c r="F19" s="12">
        <v>140839.85999999999</v>
      </c>
      <c r="G19" s="12">
        <v>127587.06</v>
      </c>
      <c r="H19" s="20">
        <f t="shared" si="1"/>
        <v>445660.14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47000</v>
      </c>
      <c r="D21" s="13">
        <v>6000</v>
      </c>
      <c r="E21" s="18">
        <f t="shared" si="0"/>
        <v>53000</v>
      </c>
      <c r="F21" s="12">
        <v>2295.73</v>
      </c>
      <c r="G21" s="12">
        <v>2295.73</v>
      </c>
      <c r="H21" s="20">
        <f t="shared" si="1"/>
        <v>50704.27</v>
      </c>
    </row>
    <row r="22" spans="2:8" ht="12" customHeight="1" x14ac:dyDescent="0.2">
      <c r="B22" s="9" t="s">
        <v>26</v>
      </c>
      <c r="C22" s="12">
        <v>4365000</v>
      </c>
      <c r="D22" s="13">
        <v>-716500</v>
      </c>
      <c r="E22" s="18">
        <f t="shared" si="0"/>
        <v>3648500</v>
      </c>
      <c r="F22" s="12">
        <v>287703.94</v>
      </c>
      <c r="G22" s="12">
        <v>314331.57</v>
      </c>
      <c r="H22" s="20">
        <f t="shared" si="1"/>
        <v>3360796.06</v>
      </c>
    </row>
    <row r="23" spans="2:8" ht="12" customHeight="1" x14ac:dyDescent="0.2">
      <c r="B23" s="9" t="s">
        <v>27</v>
      </c>
      <c r="C23" s="12">
        <v>1300000</v>
      </c>
      <c r="D23" s="13">
        <v>-15000</v>
      </c>
      <c r="E23" s="18">
        <f t="shared" si="0"/>
        <v>1285000</v>
      </c>
      <c r="F23" s="12">
        <v>284219.71000000002</v>
      </c>
      <c r="G23" s="12">
        <v>284219.71000000002</v>
      </c>
      <c r="H23" s="20">
        <f t="shared" si="1"/>
        <v>1000780.29</v>
      </c>
    </row>
    <row r="24" spans="2:8" ht="12" customHeight="1" x14ac:dyDescent="0.2">
      <c r="B24" s="9" t="s">
        <v>28</v>
      </c>
      <c r="C24" s="12">
        <v>907848</v>
      </c>
      <c r="D24" s="13">
        <v>-48000</v>
      </c>
      <c r="E24" s="18">
        <f t="shared" si="0"/>
        <v>859848</v>
      </c>
      <c r="F24" s="12">
        <v>58193.760000000002</v>
      </c>
      <c r="G24" s="12">
        <v>58193.760000000002</v>
      </c>
      <c r="H24" s="20">
        <f t="shared" si="1"/>
        <v>801654.24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995000</v>
      </c>
      <c r="D26" s="13">
        <v>116200</v>
      </c>
      <c r="E26" s="18">
        <f t="shared" si="0"/>
        <v>1111200</v>
      </c>
      <c r="F26" s="12">
        <v>204286.07</v>
      </c>
      <c r="G26" s="12">
        <v>213660.9</v>
      </c>
      <c r="H26" s="20">
        <f t="shared" si="1"/>
        <v>906913.92999999993</v>
      </c>
    </row>
    <row r="27" spans="2:8" ht="20.100000000000001" customHeight="1" x14ac:dyDescent="0.2">
      <c r="B27" s="6" t="s">
        <v>31</v>
      </c>
      <c r="C27" s="16">
        <f>SUM(C28:C36)</f>
        <v>21282800</v>
      </c>
      <c r="D27" s="16">
        <f>SUM(D28:D36)</f>
        <v>1632748.37</v>
      </c>
      <c r="E27" s="16">
        <f>D27+C27</f>
        <v>22915548.370000001</v>
      </c>
      <c r="F27" s="16">
        <f>SUM(F28:F36)</f>
        <v>4550899.75</v>
      </c>
      <c r="G27" s="16">
        <f>SUM(G28:G36)</f>
        <v>3551511.7099999995</v>
      </c>
      <c r="H27" s="16">
        <f t="shared" si="1"/>
        <v>18364648.620000001</v>
      </c>
    </row>
    <row r="28" spans="2:8" x14ac:dyDescent="0.2">
      <c r="B28" s="9" t="s">
        <v>32</v>
      </c>
      <c r="C28" s="12">
        <v>2211000</v>
      </c>
      <c r="D28" s="13">
        <v>360500</v>
      </c>
      <c r="E28" s="18">
        <f t="shared" ref="E28:E36" si="2">C28+D28</f>
        <v>2571500</v>
      </c>
      <c r="F28" s="12">
        <v>526502.31000000006</v>
      </c>
      <c r="G28" s="12">
        <v>541215.31999999995</v>
      </c>
      <c r="H28" s="20">
        <f t="shared" si="1"/>
        <v>2044997.69</v>
      </c>
    </row>
    <row r="29" spans="2:8" x14ac:dyDescent="0.2">
      <c r="B29" s="9" t="s">
        <v>33</v>
      </c>
      <c r="C29" s="12">
        <v>5191000</v>
      </c>
      <c r="D29" s="13">
        <v>-1950860</v>
      </c>
      <c r="E29" s="18">
        <f t="shared" si="2"/>
        <v>3240140</v>
      </c>
      <c r="F29" s="12">
        <v>738197.09</v>
      </c>
      <c r="G29" s="12">
        <v>630665.5</v>
      </c>
      <c r="H29" s="20">
        <f t="shared" si="1"/>
        <v>2501942.91</v>
      </c>
    </row>
    <row r="30" spans="2:8" ht="12" customHeight="1" x14ac:dyDescent="0.2">
      <c r="B30" s="9" t="s">
        <v>34</v>
      </c>
      <c r="C30" s="12">
        <v>1075000</v>
      </c>
      <c r="D30" s="13">
        <v>-374823</v>
      </c>
      <c r="E30" s="18">
        <f t="shared" si="2"/>
        <v>700177</v>
      </c>
      <c r="F30" s="12">
        <v>118131.71</v>
      </c>
      <c r="G30" s="12">
        <v>100731.71</v>
      </c>
      <c r="H30" s="20">
        <f t="shared" si="1"/>
        <v>582045.29</v>
      </c>
    </row>
    <row r="31" spans="2:8" x14ac:dyDescent="0.2">
      <c r="B31" s="9" t="s">
        <v>35</v>
      </c>
      <c r="C31" s="12">
        <v>430000</v>
      </c>
      <c r="D31" s="13">
        <v>62961</v>
      </c>
      <c r="E31" s="18">
        <f t="shared" si="2"/>
        <v>492961</v>
      </c>
      <c r="F31" s="12">
        <v>23364.74</v>
      </c>
      <c r="G31" s="12">
        <v>23364.74</v>
      </c>
      <c r="H31" s="20">
        <f t="shared" si="1"/>
        <v>469596.26</v>
      </c>
    </row>
    <row r="32" spans="2:8" ht="24" x14ac:dyDescent="0.2">
      <c r="B32" s="9" t="s">
        <v>36</v>
      </c>
      <c r="C32" s="12">
        <v>1675000</v>
      </c>
      <c r="D32" s="13">
        <v>2974177.37</v>
      </c>
      <c r="E32" s="18">
        <f t="shared" si="2"/>
        <v>4649177.37</v>
      </c>
      <c r="F32" s="12">
        <v>467525.96</v>
      </c>
      <c r="G32" s="12">
        <v>448156.74</v>
      </c>
      <c r="H32" s="20">
        <f t="shared" si="1"/>
        <v>4181651.41</v>
      </c>
    </row>
    <row r="33" spans="2:8" x14ac:dyDescent="0.2">
      <c r="B33" s="9" t="s">
        <v>37</v>
      </c>
      <c r="C33" s="12">
        <v>10000000</v>
      </c>
      <c r="D33" s="13">
        <v>0</v>
      </c>
      <c r="E33" s="18">
        <f t="shared" si="2"/>
        <v>10000000</v>
      </c>
      <c r="F33" s="12">
        <v>2149629.69</v>
      </c>
      <c r="G33" s="12">
        <v>1258957.43</v>
      </c>
      <c r="H33" s="20">
        <f t="shared" si="1"/>
        <v>7850370.3100000005</v>
      </c>
    </row>
    <row r="34" spans="2:8" x14ac:dyDescent="0.2">
      <c r="B34" s="9" t="s">
        <v>38</v>
      </c>
      <c r="C34" s="12">
        <v>59000</v>
      </c>
      <c r="D34" s="13">
        <v>62323</v>
      </c>
      <c r="E34" s="18">
        <f t="shared" si="2"/>
        <v>121323</v>
      </c>
      <c r="F34" s="12">
        <v>54680.74</v>
      </c>
      <c r="G34" s="12">
        <v>54680.74</v>
      </c>
      <c r="H34" s="20">
        <f t="shared" si="1"/>
        <v>66642.260000000009</v>
      </c>
    </row>
    <row r="35" spans="2:8" x14ac:dyDescent="0.2">
      <c r="B35" s="9" t="s">
        <v>39</v>
      </c>
      <c r="C35" s="12">
        <v>641800</v>
      </c>
      <c r="D35" s="13">
        <v>138470</v>
      </c>
      <c r="E35" s="18">
        <f t="shared" si="2"/>
        <v>780270</v>
      </c>
      <c r="F35" s="12">
        <v>113315.4</v>
      </c>
      <c r="G35" s="12">
        <v>134187.42000000001</v>
      </c>
      <c r="H35" s="20">
        <f t="shared" si="1"/>
        <v>666954.6</v>
      </c>
    </row>
    <row r="36" spans="2:8" x14ac:dyDescent="0.2">
      <c r="B36" s="9" t="s">
        <v>40</v>
      </c>
      <c r="C36" s="12">
        <v>0</v>
      </c>
      <c r="D36" s="13">
        <v>360000</v>
      </c>
      <c r="E36" s="18">
        <f t="shared" si="2"/>
        <v>360000</v>
      </c>
      <c r="F36" s="12">
        <v>359552.11</v>
      </c>
      <c r="G36" s="12">
        <v>359552.11</v>
      </c>
      <c r="H36" s="20">
        <f t="shared" si="1"/>
        <v>447.89000000001397</v>
      </c>
    </row>
    <row r="37" spans="2:8" ht="20.100000000000001" customHeight="1" x14ac:dyDescent="0.2">
      <c r="B37" s="7" t="s">
        <v>41</v>
      </c>
      <c r="C37" s="16">
        <f>SUM(C38:C46)</f>
        <v>6565000</v>
      </c>
      <c r="D37" s="16">
        <f>SUM(D38:D46)</f>
        <v>1830650</v>
      </c>
      <c r="E37" s="16">
        <f>C37+D37</f>
        <v>8395650</v>
      </c>
      <c r="F37" s="16">
        <f>SUM(F38:F46)</f>
        <v>2403673.89</v>
      </c>
      <c r="G37" s="16">
        <f>SUM(G38:G46)</f>
        <v>2403673.89</v>
      </c>
      <c r="H37" s="16">
        <f t="shared" si="1"/>
        <v>5991976.1099999994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80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6565000</v>
      </c>
      <c r="D41" s="13">
        <v>1830650</v>
      </c>
      <c r="E41" s="18">
        <f t="shared" si="3"/>
        <v>8395650</v>
      </c>
      <c r="F41" s="12">
        <v>2403673.89</v>
      </c>
      <c r="G41" s="12">
        <v>2403673.89</v>
      </c>
      <c r="H41" s="20">
        <f t="shared" ref="H41:H72" si="4">E41-F41</f>
        <v>5991976.1099999994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1030000</v>
      </c>
      <c r="D47" s="16">
        <f>SUM(D48:D56)</f>
        <v>20117700</v>
      </c>
      <c r="E47" s="16">
        <f t="shared" si="3"/>
        <v>21147700</v>
      </c>
      <c r="F47" s="16">
        <f>SUM(F48:F56)</f>
        <v>16206725.57</v>
      </c>
      <c r="G47" s="16">
        <f>SUM(G48:G56)</f>
        <v>16069792.210000001</v>
      </c>
      <c r="H47" s="16">
        <f t="shared" si="4"/>
        <v>4940974.43</v>
      </c>
    </row>
    <row r="48" spans="2:8" x14ac:dyDescent="0.2">
      <c r="B48" s="9" t="s">
        <v>52</v>
      </c>
      <c r="C48" s="12">
        <v>500000</v>
      </c>
      <c r="D48" s="13">
        <v>92000</v>
      </c>
      <c r="E48" s="18">
        <f t="shared" si="3"/>
        <v>592000</v>
      </c>
      <c r="F48" s="12">
        <v>0</v>
      </c>
      <c r="G48" s="12">
        <v>0</v>
      </c>
      <c r="H48" s="20">
        <f t="shared" si="4"/>
        <v>592000</v>
      </c>
    </row>
    <row r="49" spans="2:8" x14ac:dyDescent="0.2">
      <c r="B49" s="9" t="s">
        <v>53</v>
      </c>
      <c r="C49" s="12">
        <v>100000</v>
      </c>
      <c r="D49" s="13">
        <v>96700</v>
      </c>
      <c r="E49" s="18">
        <f t="shared" si="3"/>
        <v>196700</v>
      </c>
      <c r="F49" s="12">
        <v>0</v>
      </c>
      <c r="G49" s="12">
        <v>0</v>
      </c>
      <c r="H49" s="20">
        <f t="shared" si="4"/>
        <v>196700</v>
      </c>
    </row>
    <row r="50" spans="2:8" x14ac:dyDescent="0.2">
      <c r="B50" s="9" t="s">
        <v>54</v>
      </c>
      <c r="C50" s="12">
        <v>430000</v>
      </c>
      <c r="D50" s="13">
        <v>185000</v>
      </c>
      <c r="E50" s="18">
        <f t="shared" si="3"/>
        <v>615000</v>
      </c>
      <c r="F50" s="12">
        <v>241263.76</v>
      </c>
      <c r="G50" s="12">
        <v>104330.4</v>
      </c>
      <c r="H50" s="20">
        <f t="shared" si="4"/>
        <v>373736.24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104000</v>
      </c>
      <c r="E53" s="18">
        <f t="shared" si="3"/>
        <v>104000</v>
      </c>
      <c r="F53" s="12">
        <v>103125.81</v>
      </c>
      <c r="G53" s="12">
        <v>103125.81</v>
      </c>
      <c r="H53" s="20">
        <f t="shared" si="4"/>
        <v>874.19000000000233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19640000</v>
      </c>
      <c r="E55" s="18">
        <f t="shared" si="3"/>
        <v>19640000</v>
      </c>
      <c r="F55" s="12">
        <v>15862336</v>
      </c>
      <c r="G55" s="12">
        <v>15862336</v>
      </c>
      <c r="H55" s="20">
        <f t="shared" si="4"/>
        <v>3777664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30000000</v>
      </c>
      <c r="D57" s="16">
        <f>SUM(D58:D60)</f>
        <v>-8671000</v>
      </c>
      <c r="E57" s="16">
        <f t="shared" si="3"/>
        <v>21329000</v>
      </c>
      <c r="F57" s="16">
        <f>SUM(F58:F60)</f>
        <v>1691946.02</v>
      </c>
      <c r="G57" s="16">
        <f>SUM(G58:G60)</f>
        <v>1691946.02</v>
      </c>
      <c r="H57" s="16">
        <f t="shared" si="4"/>
        <v>19637053.98</v>
      </c>
    </row>
    <row r="58" spans="2:8" x14ac:dyDescent="0.2">
      <c r="B58" s="9" t="s">
        <v>62</v>
      </c>
      <c r="C58" s="12">
        <v>0</v>
      </c>
      <c r="D58" s="13">
        <v>3329000</v>
      </c>
      <c r="E58" s="18">
        <f t="shared" si="3"/>
        <v>3329000</v>
      </c>
      <c r="F58" s="12">
        <v>1691946.02</v>
      </c>
      <c r="G58" s="12">
        <v>1691946.02</v>
      </c>
      <c r="H58" s="20">
        <f t="shared" si="4"/>
        <v>1637053.98</v>
      </c>
    </row>
    <row r="59" spans="2:8" x14ac:dyDescent="0.2">
      <c r="B59" s="9" t="s">
        <v>63</v>
      </c>
      <c r="C59" s="12">
        <v>30000000</v>
      </c>
      <c r="D59" s="13">
        <v>-12000000</v>
      </c>
      <c r="E59" s="18">
        <f t="shared" si="3"/>
        <v>18000000</v>
      </c>
      <c r="F59" s="12">
        <v>0</v>
      </c>
      <c r="G59" s="12">
        <v>0</v>
      </c>
      <c r="H59" s="18">
        <f t="shared" si="4"/>
        <v>18000000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ref="H74:H81" si="5">E74-F74</f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f t="shared" si="3"/>
        <v>0</v>
      </c>
      <c r="F80" s="12">
        <v>0</v>
      </c>
      <c r="G80" s="13">
        <v>0</v>
      </c>
      <c r="H80" s="18">
        <f>E80-F80</f>
        <v>0</v>
      </c>
    </row>
    <row r="81" spans="2:8" ht="12.75" thickBot="1" x14ac:dyDescent="0.25">
      <c r="B81" s="8" t="s">
        <v>85</v>
      </c>
      <c r="C81" s="22">
        <f>SUM(C73,C69,C61,C57,C47,C27,C37,C17,C9)</f>
        <v>116396959.03</v>
      </c>
      <c r="D81" s="22">
        <f>SUM(D73,D69,D61,D57,D47,D37,D27,D17,D9)</f>
        <v>15732738.370000001</v>
      </c>
      <c r="E81" s="22">
        <f>C81+D81</f>
        <v>132129697.40000001</v>
      </c>
      <c r="F81" s="22">
        <f>SUM(F73,F69,F61,F57,F47,F37,F17,F27,F9)</f>
        <v>37117144.329999998</v>
      </c>
      <c r="G81" s="22">
        <f>SUM(G73,G69,G61,G57,G47,G37,G27,G17,G9)</f>
        <v>36025994.710000001</v>
      </c>
      <c r="H81" s="22">
        <f t="shared" si="5"/>
        <v>95012553.070000008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ht="150" customHeight="1" x14ac:dyDescent="0.2">
      <c r="B89" s="24" t="s">
        <v>86</v>
      </c>
      <c r="C89" s="24"/>
      <c r="D89" s="24"/>
      <c r="E89" s="24"/>
      <c r="F89" s="24"/>
      <c r="G89" s="24"/>
      <c r="H89" s="24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IKGfEoqWI1kAZiTZ0UZSAYfbbWEKrLiXyUB9pTQg72ESfwS9uOEduVFG6pvX7TvCJUjO//WPMoF/JMrbTxrAeA==" saltValue="xNhxml91lzycLaY9qLCXHA==" spinCount="100000" sheet="1" formatCells="0" formatColumns="0" formatRows="0"/>
  <mergeCells count="8">
    <mergeCell ref="B89:H89"/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UsuarioFinal14</cp:lastModifiedBy>
  <dcterms:created xsi:type="dcterms:W3CDTF">2019-12-04T16:22:52Z</dcterms:created>
  <dcterms:modified xsi:type="dcterms:W3CDTF">2025-07-22T18:51:42Z</dcterms:modified>
</cp:coreProperties>
</file>