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CUENTA PUBLICA 2023\"/>
    </mc:Choice>
  </mc:AlternateContent>
  <workbookProtection lockStructure="1"/>
  <bookViews>
    <workbookView xWindow="28680" yWindow="-120" windowWidth="21840" windowHeight="1302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C25" i="1"/>
  <c r="D19" i="1"/>
  <c r="C19" i="1"/>
  <c r="D17" i="1"/>
  <c r="C17" i="1"/>
  <c r="D16" i="1"/>
  <c r="C16" i="1"/>
  <c r="D14" i="1"/>
  <c r="C14" i="1"/>
  <c r="H145" i="1" l="1"/>
  <c r="H117" i="1"/>
  <c r="H105" i="1"/>
  <c r="H87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E94" i="1"/>
  <c r="D94" i="1"/>
  <c r="C94" i="1"/>
  <c r="C85" i="1" s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D85" i="1" l="1"/>
  <c r="F85" i="1"/>
  <c r="H85" i="1"/>
  <c r="G10" i="1"/>
  <c r="G160" i="1" s="1"/>
  <c r="F10" i="1"/>
  <c r="F160" i="1" s="1"/>
  <c r="D10" i="1"/>
  <c r="D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<sst xmlns="http://schemas.openxmlformats.org/spreadsheetml/2006/main" count="163" uniqueCount="90">
  <si>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</si>
  <si>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</si>
  <si>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</si>
  <si>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</si>
  <si>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</si>
  <si>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</si>
  <si>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</si>
  <si>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</si>
  <si>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</si>
  <si>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</si>
  <si>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</si>
  <si>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</si>
  <si>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</si>
  <si>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</si>
  <si>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</si>
  <si>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</si>
  <si>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</si>
  <si>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</si>
  <si>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</si>
  <si>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</si>
  <si>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</si>
  <si>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</si>
  <si>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</si>
  <si>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</si>
  <si>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</si>
  <si>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</si>
  <si>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</si>
  <si>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</si>
  <si>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</si>
  <si>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</si>
  <si>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</si>
  <si>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</si>
  <si>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</si>
  <si>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</si>
  <si>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</si>
  <si>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</si>
  <si>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</si>
  <si>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</si>
  <si>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</si>
  <si>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</si>
  <si>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</si>
  <si>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</si>
  <si>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</si>
  <si>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</si>
  <si>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</si>
  <si>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</si>
  <si>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</si>
  <si>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</si>
  <si>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</si>
  <si>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</si>
  <si>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</si>
  <si>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</si>
  <si>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</si>
  <si>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</si>
  <si>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</si>
  <si>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</si>
  <si>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</si>
  <si>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</si>
  <si>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</si>
  <si>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</si>
  <si>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</si>
  <si>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</si>
  <si>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</si>
  <si>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</si>
  <si>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</si>
  <si>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</si>
  <si>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</si>
  <si>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</si>
  <si>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</si>
  <si>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</si>
  <si>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</si>
  <si>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</si>
  <si>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</si>
  <si>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</si>
  <si>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</si>
  <si>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</si>
  <si>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</si>
  <si>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</si>
  <si>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</si>
  <si>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</si>
  <si>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</si>
  <si>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</si>
  <si>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</si>
  <si>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</si>
  <si>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</si>
  <si>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</si>
  <si>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</si>
  <si>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</si>
  <si>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PREVENCIÓN Y ATENCIÓN A LA SALUD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</si>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</sst>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44" zoomScale="110" zoomScaleNormal="110" workbookViewId="0">
      <selection activeCell="J146" sqref="J14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52129553</v>
      </c>
      <c r="D10" s="8">
        <f>SUM(D12,D20,D30,D40,D50,D60,D64,D73,D77)</f>
        <v>11021303.619999997</v>
      </c>
      <c r="E10" s="24">
        <f t="shared" ref="E10:H10" si="0">SUM(E12,E20,E30,E40,E50,E60,E64,E73,E77)</f>
        <v>63150856.61999999</v>
      </c>
      <c r="F10" s="8">
        <f t="shared" si="0"/>
        <v>63086402.479999997</v>
      </c>
      <c r="G10" s="8">
        <f t="shared" si="0"/>
        <v>62430742.879999995</v>
      </c>
      <c r="H10" s="24">
        <f t="shared" si="0"/>
        <v>64454.140000000101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27520144</v>
      </c>
      <c r="D12" s="7">
        <f>SUM(D13:D19)</f>
        <v>10982442.739999998</v>
      </c>
      <c r="E12" s="25">
        <f t="shared" ref="E12:H12" si="1">SUM(E13:E19)</f>
        <v>38502586.740000002</v>
      </c>
      <c r="F12" s="7">
        <f t="shared" si="1"/>
        <v>38502586.740000002</v>
      </c>
      <c r="G12" s="7">
        <f t="shared" si="1"/>
        <v>38502586.740000002</v>
      </c>
      <c r="H12" s="25">
        <f t="shared" si="1"/>
        <v>0</v>
      </c>
    </row>
    <row r="13" spans="2:9" ht="24" x14ac:dyDescent="0.2">
      <c r="B13" s="10" t="s">
        <v>14</v>
      </c>
      <c r="C13" s="22">
        <v>8280000</v>
      </c>
      <c r="D13" s="22">
        <v>-828108.97</v>
      </c>
      <c r="E13" s="26">
        <f>SUM(C13:D13)</f>
        <v>7451891.0300000003</v>
      </c>
      <c r="F13" s="23">
        <v>7451891.0300000003</v>
      </c>
      <c r="G13" s="23">
        <v>7451891.0300000003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f>3498000-1050000</f>
        <v>2448000</v>
      </c>
      <c r="D14" s="22">
        <f>4984763.27+1050000</f>
        <v>6034763.2699999996</v>
      </c>
      <c r="E14" s="26">
        <f t="shared" ref="E14:E79" si="2">SUM(C14:D14)</f>
        <v>8482763.2699999996</v>
      </c>
      <c r="F14" s="23">
        <v>8482763.2699999996</v>
      </c>
      <c r="G14" s="23">
        <v>8482763.2699999996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10670000</v>
      </c>
      <c r="D15" s="22">
        <v>66623.14</v>
      </c>
      <c r="E15" s="26">
        <f t="shared" si="2"/>
        <v>10736623.140000001</v>
      </c>
      <c r="F15" s="23">
        <v>10736623.140000001</v>
      </c>
      <c r="G15" s="23">
        <v>10736623.140000001</v>
      </c>
      <c r="H15" s="30">
        <f t="shared" si="3"/>
        <v>0</v>
      </c>
    </row>
    <row r="16" spans="2:9" x14ac:dyDescent="0.2">
      <c r="B16" s="10" t="s">
        <v>17</v>
      </c>
      <c r="C16" s="22">
        <f>3189144-520000</f>
        <v>2669144</v>
      </c>
      <c r="D16" s="22">
        <f>292525.13+520000</f>
        <v>812525.13</v>
      </c>
      <c r="E16" s="26">
        <f t="shared" si="2"/>
        <v>3481669.13</v>
      </c>
      <c r="F16" s="23">
        <v>3481669.13</v>
      </c>
      <c r="G16" s="23">
        <v>3481669.13</v>
      </c>
      <c r="H16" s="30">
        <f t="shared" si="3"/>
        <v>0</v>
      </c>
    </row>
    <row r="17" spans="2:8" x14ac:dyDescent="0.2">
      <c r="B17" s="10" t="s">
        <v>18</v>
      </c>
      <c r="C17" s="22">
        <f>4193000-740000</f>
        <v>3453000</v>
      </c>
      <c r="D17" s="22">
        <f>3934640.17+740000</f>
        <v>4674640.17</v>
      </c>
      <c r="E17" s="26">
        <f t="shared" si="2"/>
        <v>8127640.1699999999</v>
      </c>
      <c r="F17" s="23">
        <v>8127640.1699999999</v>
      </c>
      <c r="G17" s="23">
        <v>8127640.1699999999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f>900000-900000</f>
        <v>0</v>
      </c>
      <c r="D19" s="22">
        <f>-678000+900000</f>
        <v>222000</v>
      </c>
      <c r="E19" s="26">
        <f t="shared" si="2"/>
        <v>222000</v>
      </c>
      <c r="F19" s="23">
        <v>222000</v>
      </c>
      <c r="G19" s="23">
        <v>222000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4786553</v>
      </c>
      <c r="D20" s="7">
        <f t="shared" ref="D20:H20" si="4">SUM(D21:D29)</f>
        <v>112910.62000000005</v>
      </c>
      <c r="E20" s="25">
        <f t="shared" si="4"/>
        <v>4899463.62</v>
      </c>
      <c r="F20" s="7">
        <f t="shared" si="4"/>
        <v>4869790.2299999995</v>
      </c>
      <c r="G20" s="7">
        <f t="shared" si="4"/>
        <v>4869790.2299999995</v>
      </c>
      <c r="H20" s="25">
        <f t="shared" si="4"/>
        <v>29673.390000000036</v>
      </c>
    </row>
    <row r="21" spans="2:8" ht="24" x14ac:dyDescent="0.2">
      <c r="B21" s="10" t="s">
        <v>22</v>
      </c>
      <c r="C21" s="22">
        <v>954500</v>
      </c>
      <c r="D21" s="22">
        <v>-280533.19</v>
      </c>
      <c r="E21" s="26">
        <f t="shared" si="2"/>
        <v>673966.81</v>
      </c>
      <c r="F21" s="23">
        <v>663307.35</v>
      </c>
      <c r="G21" s="23">
        <v>663307.35</v>
      </c>
      <c r="H21" s="30">
        <f t="shared" si="3"/>
        <v>10659.460000000079</v>
      </c>
    </row>
    <row r="22" spans="2:8" x14ac:dyDescent="0.2">
      <c r="B22" s="10" t="s">
        <v>23</v>
      </c>
      <c r="C22" s="22">
        <v>294553</v>
      </c>
      <c r="D22" s="22">
        <v>72266.820000000007</v>
      </c>
      <c r="E22" s="26">
        <f t="shared" si="2"/>
        <v>366819.82</v>
      </c>
      <c r="F22" s="23">
        <v>366069.04</v>
      </c>
      <c r="G22" s="23">
        <v>366069.04</v>
      </c>
      <c r="H22" s="30">
        <f t="shared" si="3"/>
        <v>750.78000000002794</v>
      </c>
    </row>
    <row r="23" spans="2:8" ht="24" x14ac:dyDescent="0.2">
      <c r="B23" s="10" t="s">
        <v>24</v>
      </c>
      <c r="C23" s="22">
        <v>30000</v>
      </c>
      <c r="D23" s="22">
        <v>-30000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119000</v>
      </c>
      <c r="D24" s="22">
        <v>-64145.85</v>
      </c>
      <c r="E24" s="26">
        <f t="shared" si="2"/>
        <v>54854.15</v>
      </c>
      <c r="F24" s="23">
        <v>54573.86</v>
      </c>
      <c r="G24" s="23">
        <v>54573.86</v>
      </c>
      <c r="H24" s="30">
        <f t="shared" si="3"/>
        <v>280.29000000000087</v>
      </c>
    </row>
    <row r="25" spans="2:8" ht="23.45" customHeight="1" x14ac:dyDescent="0.2">
      <c r="B25" s="10" t="s">
        <v>26</v>
      </c>
      <c r="C25" s="22">
        <f>2443447-388447</f>
        <v>2055000</v>
      </c>
      <c r="D25" s="22">
        <f>-544640.69+388447</f>
        <v>-156193.68999999994</v>
      </c>
      <c r="E25" s="26">
        <f t="shared" si="2"/>
        <v>1898806.31</v>
      </c>
      <c r="F25" s="23">
        <v>1883745.81</v>
      </c>
      <c r="G25" s="23">
        <v>1883745.81</v>
      </c>
      <c r="H25" s="30">
        <f t="shared" si="3"/>
        <v>15060.5</v>
      </c>
    </row>
    <row r="26" spans="2:8" x14ac:dyDescent="0.2">
      <c r="B26" s="10" t="s">
        <v>27</v>
      </c>
      <c r="C26" s="22">
        <v>700000</v>
      </c>
      <c r="D26" s="22">
        <v>248674</v>
      </c>
      <c r="E26" s="26">
        <f t="shared" si="2"/>
        <v>948674</v>
      </c>
      <c r="F26" s="23">
        <v>947986.36</v>
      </c>
      <c r="G26" s="23">
        <v>947986.36</v>
      </c>
      <c r="H26" s="30">
        <f t="shared" si="3"/>
        <v>687.64000000001397</v>
      </c>
    </row>
    <row r="27" spans="2:8" ht="24" x14ac:dyDescent="0.2">
      <c r="B27" s="10" t="s">
        <v>28</v>
      </c>
      <c r="C27" s="22">
        <v>445500</v>
      </c>
      <c r="D27" s="22">
        <v>-313205.69</v>
      </c>
      <c r="E27" s="26">
        <f t="shared" si="2"/>
        <v>132294.31</v>
      </c>
      <c r="F27" s="23">
        <v>132046.26</v>
      </c>
      <c r="G27" s="23">
        <v>132046.26</v>
      </c>
      <c r="H27" s="30">
        <f t="shared" si="3"/>
        <v>248.04999999998836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188000</v>
      </c>
      <c r="D29" s="22">
        <v>636048.22</v>
      </c>
      <c r="E29" s="26">
        <f t="shared" si="2"/>
        <v>824048.22</v>
      </c>
      <c r="F29" s="23">
        <v>822061.55</v>
      </c>
      <c r="G29" s="23">
        <v>822061.55</v>
      </c>
      <c r="H29" s="30">
        <f t="shared" si="3"/>
        <v>1986.6699999999255</v>
      </c>
    </row>
    <row r="30" spans="2:8" s="9" customFormat="1" ht="24" x14ac:dyDescent="0.2">
      <c r="B30" s="12" t="s">
        <v>31</v>
      </c>
      <c r="C30" s="7">
        <f>SUM(C31:C39)</f>
        <v>12307856</v>
      </c>
      <c r="D30" s="7">
        <f t="shared" ref="D30:H30" si="5">SUM(D31:D39)</f>
        <v>1795319.0199999998</v>
      </c>
      <c r="E30" s="25">
        <f t="shared" si="5"/>
        <v>14103175.02</v>
      </c>
      <c r="F30" s="7">
        <f t="shared" si="5"/>
        <v>14070396.199999999</v>
      </c>
      <c r="G30" s="7">
        <f t="shared" si="5"/>
        <v>14070396.199999999</v>
      </c>
      <c r="H30" s="25">
        <f t="shared" si="5"/>
        <v>32778.820000000123</v>
      </c>
    </row>
    <row r="31" spans="2:8" x14ac:dyDescent="0.2">
      <c r="B31" s="10" t="s">
        <v>32</v>
      </c>
      <c r="C31" s="22">
        <v>400000</v>
      </c>
      <c r="D31" s="22">
        <v>726828.79</v>
      </c>
      <c r="E31" s="26">
        <f t="shared" si="2"/>
        <v>1126828.79</v>
      </c>
      <c r="F31" s="23">
        <v>1126128.8799999999</v>
      </c>
      <c r="G31" s="23">
        <v>1126128.8799999999</v>
      </c>
      <c r="H31" s="30">
        <f t="shared" si="3"/>
        <v>699.91000000014901</v>
      </c>
    </row>
    <row r="32" spans="2:8" x14ac:dyDescent="0.2">
      <c r="B32" s="10" t="s">
        <v>33</v>
      </c>
      <c r="C32" s="22">
        <v>3180000</v>
      </c>
      <c r="D32" s="22">
        <v>-1217385</v>
      </c>
      <c r="E32" s="26">
        <f t="shared" si="2"/>
        <v>1962615</v>
      </c>
      <c r="F32" s="23">
        <v>1962604.05</v>
      </c>
      <c r="G32" s="23">
        <v>1962604.05</v>
      </c>
      <c r="H32" s="30">
        <f t="shared" si="3"/>
        <v>10.949999999953434</v>
      </c>
    </row>
    <row r="33" spans="2:8" ht="24" x14ac:dyDescent="0.2">
      <c r="B33" s="10" t="s">
        <v>34</v>
      </c>
      <c r="C33" s="22">
        <v>1698000</v>
      </c>
      <c r="D33" s="22">
        <v>-46982.03</v>
      </c>
      <c r="E33" s="26">
        <f t="shared" si="2"/>
        <v>1651017.97</v>
      </c>
      <c r="F33" s="23">
        <v>1642913.58</v>
      </c>
      <c r="G33" s="23">
        <v>1642913.58</v>
      </c>
      <c r="H33" s="30">
        <f t="shared" si="3"/>
        <v>8104.3899999998976</v>
      </c>
    </row>
    <row r="34" spans="2:8" ht="24.6" customHeight="1" x14ac:dyDescent="0.2">
      <c r="B34" s="10" t="s">
        <v>35</v>
      </c>
      <c r="C34" s="22">
        <v>260000</v>
      </c>
      <c r="D34" s="22">
        <v>-65531.89</v>
      </c>
      <c r="E34" s="26">
        <f t="shared" si="2"/>
        <v>194468.11</v>
      </c>
      <c r="F34" s="23">
        <v>193883.1</v>
      </c>
      <c r="G34" s="23">
        <v>193883.1</v>
      </c>
      <c r="H34" s="30">
        <f t="shared" si="3"/>
        <v>585.00999999998021</v>
      </c>
    </row>
    <row r="35" spans="2:8" ht="24" x14ac:dyDescent="0.2">
      <c r="B35" s="10" t="s">
        <v>36</v>
      </c>
      <c r="C35" s="22">
        <v>668000</v>
      </c>
      <c r="D35" s="22">
        <v>2093112.49</v>
      </c>
      <c r="E35" s="26">
        <f t="shared" si="2"/>
        <v>2761112.49</v>
      </c>
      <c r="F35" s="23">
        <v>2752619.19</v>
      </c>
      <c r="G35" s="23">
        <v>2752619.19</v>
      </c>
      <c r="H35" s="30">
        <f t="shared" si="3"/>
        <v>8493.3000000002794</v>
      </c>
    </row>
    <row r="36" spans="2:8" ht="24" x14ac:dyDescent="0.2">
      <c r="B36" s="10" t="s">
        <v>37</v>
      </c>
      <c r="C36" s="22">
        <v>5000000</v>
      </c>
      <c r="D36" s="22">
        <v>345000</v>
      </c>
      <c r="E36" s="26">
        <f t="shared" si="2"/>
        <v>5345000</v>
      </c>
      <c r="F36" s="23">
        <v>5343887.49</v>
      </c>
      <c r="G36" s="23">
        <v>5343887.49</v>
      </c>
      <c r="H36" s="30">
        <f t="shared" si="3"/>
        <v>1112.5099999997765</v>
      </c>
    </row>
    <row r="37" spans="2:8" x14ac:dyDescent="0.2">
      <c r="B37" s="10" t="s">
        <v>38</v>
      </c>
      <c r="C37" s="22">
        <v>15000</v>
      </c>
      <c r="D37" s="22">
        <v>180100</v>
      </c>
      <c r="E37" s="26">
        <f t="shared" si="2"/>
        <v>195100</v>
      </c>
      <c r="F37" s="23">
        <v>193553.08</v>
      </c>
      <c r="G37" s="23">
        <v>193553.08</v>
      </c>
      <c r="H37" s="30">
        <f t="shared" si="3"/>
        <v>1546.9200000000128</v>
      </c>
    </row>
    <row r="38" spans="2:8" x14ac:dyDescent="0.2">
      <c r="B38" s="10" t="s">
        <v>39</v>
      </c>
      <c r="C38" s="22">
        <v>1086856</v>
      </c>
      <c r="D38" s="22">
        <v>-219823.34</v>
      </c>
      <c r="E38" s="26">
        <f t="shared" si="2"/>
        <v>867032.66</v>
      </c>
      <c r="F38" s="23">
        <v>854806.83</v>
      </c>
      <c r="G38" s="23">
        <v>854806.83</v>
      </c>
      <c r="H38" s="30">
        <f t="shared" si="3"/>
        <v>12225.830000000075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6280000</v>
      </c>
      <c r="D40" s="7">
        <f t="shared" ref="D40:H40" si="6">SUM(D41:D49)</f>
        <v>-1934375.92</v>
      </c>
      <c r="E40" s="25">
        <f t="shared" si="6"/>
        <v>4345624.08</v>
      </c>
      <c r="F40" s="7">
        <f t="shared" si="6"/>
        <v>4345623.41</v>
      </c>
      <c r="G40" s="7">
        <f t="shared" si="6"/>
        <v>4345623.41</v>
      </c>
      <c r="H40" s="25">
        <f t="shared" si="6"/>
        <v>0.66999999992549419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6280000</v>
      </c>
      <c r="D44" s="22">
        <v>-1934375.92</v>
      </c>
      <c r="E44" s="26">
        <f t="shared" si="2"/>
        <v>4345624.08</v>
      </c>
      <c r="F44" s="23">
        <v>4345623.41</v>
      </c>
      <c r="G44" s="23">
        <v>4345623.41</v>
      </c>
      <c r="H44" s="30">
        <f t="shared" si="3"/>
        <v>0.66999999992549419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1235000</v>
      </c>
      <c r="D50" s="7">
        <f t="shared" ref="D50:H50" si="7">SUM(D51:D59)</f>
        <v>-590772.84</v>
      </c>
      <c r="E50" s="25">
        <f t="shared" si="7"/>
        <v>644227.15999999992</v>
      </c>
      <c r="F50" s="7">
        <f t="shared" si="7"/>
        <v>642246.29999999993</v>
      </c>
      <c r="G50" s="7">
        <f t="shared" si="7"/>
        <v>642346.29999999993</v>
      </c>
      <c r="H50" s="25">
        <f t="shared" si="7"/>
        <v>1980.8599999999897</v>
      </c>
    </row>
    <row r="51" spans="2:8" x14ac:dyDescent="0.2">
      <c r="B51" s="10" t="s">
        <v>52</v>
      </c>
      <c r="C51" s="22">
        <v>530000</v>
      </c>
      <c r="D51" s="22">
        <v>-141156.04</v>
      </c>
      <c r="E51" s="26">
        <f t="shared" si="2"/>
        <v>388843.95999999996</v>
      </c>
      <c r="F51" s="23">
        <v>387830.92</v>
      </c>
      <c r="G51" s="23">
        <v>387930.92</v>
      </c>
      <c r="H51" s="30">
        <f t="shared" si="3"/>
        <v>1013.039999999979</v>
      </c>
    </row>
    <row r="52" spans="2:8" x14ac:dyDescent="0.2">
      <c r="B52" s="10" t="s">
        <v>53</v>
      </c>
      <c r="C52" s="22">
        <v>100000</v>
      </c>
      <c r="D52" s="22">
        <v>-100000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150000</v>
      </c>
      <c r="D53" s="22">
        <v>-11216.8</v>
      </c>
      <c r="E53" s="26">
        <f t="shared" si="2"/>
        <v>138783.20000000001</v>
      </c>
      <c r="F53" s="23">
        <v>138050.72</v>
      </c>
      <c r="G53" s="23">
        <v>138050.72</v>
      </c>
      <c r="H53" s="30">
        <f t="shared" si="3"/>
        <v>732.48000000001048</v>
      </c>
    </row>
    <row r="54" spans="2:8" x14ac:dyDescent="0.2">
      <c r="B54" s="10" t="s">
        <v>55</v>
      </c>
      <c r="C54" s="22">
        <v>455000</v>
      </c>
      <c r="D54" s="22">
        <v>-432500</v>
      </c>
      <c r="E54" s="26">
        <f t="shared" si="2"/>
        <v>22500</v>
      </c>
      <c r="F54" s="23">
        <v>22411.200000000001</v>
      </c>
      <c r="G54" s="23">
        <v>22411.200000000001</v>
      </c>
      <c r="H54" s="30">
        <f t="shared" si="3"/>
        <v>88.799999999999272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65100</v>
      </c>
      <c r="E56" s="26">
        <f t="shared" si="2"/>
        <v>65100</v>
      </c>
      <c r="F56" s="23">
        <v>64953.46</v>
      </c>
      <c r="G56" s="23">
        <v>64953.46</v>
      </c>
      <c r="H56" s="30">
        <f t="shared" si="3"/>
        <v>146.54000000000087</v>
      </c>
    </row>
    <row r="57" spans="2:8" x14ac:dyDescent="0.2">
      <c r="B57" s="10" t="s">
        <v>58</v>
      </c>
      <c r="C57" s="22">
        <v>0</v>
      </c>
      <c r="D57" s="22">
        <v>29000</v>
      </c>
      <c r="E57" s="26">
        <f t="shared" si="2"/>
        <v>29000</v>
      </c>
      <c r="F57" s="23">
        <v>29000</v>
      </c>
      <c r="G57" s="23">
        <v>29000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655780</v>
      </c>
      <c r="E60" s="25">
        <f t="shared" si="8"/>
        <v>655780</v>
      </c>
      <c r="F60" s="7">
        <f t="shared" si="8"/>
        <v>655759.6</v>
      </c>
      <c r="G60" s="7">
        <f t="shared" si="8"/>
        <v>0</v>
      </c>
      <c r="H60" s="25">
        <f t="shared" si="8"/>
        <v>20.400000000023283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655780</v>
      </c>
      <c r="E62" s="26">
        <f t="shared" si="2"/>
        <v>655780</v>
      </c>
      <c r="F62" s="23">
        <v>655759.6</v>
      </c>
      <c r="G62" s="23">
        <v>0</v>
      </c>
      <c r="H62" s="30">
        <f t="shared" si="3"/>
        <v>20.400000000023283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52129553</v>
      </c>
      <c r="D160" s="21">
        <f t="shared" ref="D160:G160" si="28">SUM(D10,D85)</f>
        <v>11021303.619999997</v>
      </c>
      <c r="E160" s="28">
        <f>SUM(E10,E85)</f>
        <v>63150856.61999999</v>
      </c>
      <c r="F160" s="21">
        <f t="shared" si="28"/>
        <v>63086402.479999997</v>
      </c>
      <c r="G160" s="21">
        <f t="shared" si="28"/>
        <v>62430742.879999995</v>
      </c>
      <c r="H160" s="28">
        <f>SUM(H10,H85)</f>
        <v>64454.140000000101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2020-01-08T21:14:59Z</dcterms:created>
  <dcterms:modified xsi:type="dcterms:W3CDTF">2024-02-12T21:21:20Z</dcterms:modified>
</cp:coreProperties>
</file>