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CUENTA PUBLICA 2023\"/>
    </mc:Choice>
  </mc:AlternateContent>
  <workbookProtection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14" i="1"/>
  <c r="C14" i="1"/>
  <c r="D13" i="1"/>
  <c r="C13" i="1"/>
  <c r="D11" i="1"/>
  <c r="C11" i="1"/>
  <c r="E13" i="1" l="1"/>
  <c r="H80" i="1" l="1"/>
  <c r="H29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69" i="1"/>
  <c r="H69" i="1" s="1"/>
  <c r="E61" i="1"/>
  <c r="H61" i="1" s="1"/>
  <c r="E37" i="1"/>
  <c r="H37" i="1" s="1"/>
  <c r="E27" i="1"/>
  <c r="H27" i="1" s="1"/>
  <c r="E17" i="1"/>
  <c r="H1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<sst xmlns="http://schemas.openxmlformats.org/spreadsheetml/2006/main" count="88" uniqueCount="88">
  <si>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</si>
  <si>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</si>
  <si>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</si>
  <si>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</si>
  <si>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</si>
  <si>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</si>
  <si>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</si>
  <si>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</si>
  <si>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</si>
  <si>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</si>
  <si>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</si>
  <si>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</si>
  <si>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</si>
  <si>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</si>
  <si>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</si>
  <si>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</si>
  <si>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</si>
  <si>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</si>
  <si>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</si>
  <si>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</si>
  <si>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</si>
  <si>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</si>
  <si>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</si>
  <si>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</si>
  <si>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</si>
  <si>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</si>
  <si>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</si>
  <si>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</si>
  <si>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</si>
  <si>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</si>
  <si>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</si>
  <si>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</si>
  <si>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</si>
  <si>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</si>
  <si>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</si>
  <si>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</si>
  <si>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</si>
  <si>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</si>
  <si>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</si>
  <si>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</si>
  <si>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</si>
  <si>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</si>
  <si>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</si>
  <si>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</si>
  <si>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</si>
  <si>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</si>
  <si>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</si>
  <si>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</si>
  <si>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</si>
  <si>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</si>
  <si>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</si>
  <si>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</si>
  <si>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</si>
  <si>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</si>
  <si>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</si>
  <si>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</si>
  <si>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</si>
  <si>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</si>
  <si>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</si>
  <si>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</si>
  <si>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</si>
  <si>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</si>
  <si>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</si>
  <si>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</si>
  <si>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</si>
  <si>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</si>
  <si>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</si>
  <si>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</si>
  <si>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</si>
  <si>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</si>
  <si>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</si>
  <si>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</si>
  <si>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</si>
  <si>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</si>
  <si>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</si>
  <si>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</si>
  <si>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</si>
  <si>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</si>
  <si>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</si>
  <si>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</si>
  <si>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</si>
  <si>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</si>
  <si>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</si>
  <si>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</si>
  <si>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</si>
  <si>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</si>
  <si>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PREVENCIÓN Y ATENCIÓN A LA SALUD</t>
  </si>
  <si>
    <t xml:space="preserve">Del 01 enero al 31 diciembre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</si>
</sst>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F75" sqref="F7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140625" style="1" customWidth="1"/>
    <col min="4" max="4" width="16.5703125" style="1" customWidth="1"/>
    <col min="5" max="5" width="16.7109375" style="1" customWidth="1"/>
    <col min="6" max="6" width="18.140625" style="1" customWidth="1"/>
    <col min="7" max="7" width="18.85546875" style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27520144</v>
      </c>
      <c r="D9" s="16">
        <f>SUM(D10:D16)</f>
        <v>10982442.739999998</v>
      </c>
      <c r="E9" s="16">
        <f t="shared" ref="E9:E26" si="0">C9+D9</f>
        <v>38502586.739999995</v>
      </c>
      <c r="F9" s="16">
        <f>SUM(F10:F16)</f>
        <v>38502586.740000002</v>
      </c>
      <c r="G9" s="16">
        <f>SUM(G10:G16)</f>
        <v>38502586.740000002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8280000</v>
      </c>
      <c r="D10" s="13">
        <v>-828108.97</v>
      </c>
      <c r="E10" s="18">
        <f t="shared" si="0"/>
        <v>7451891.0300000003</v>
      </c>
      <c r="F10" s="12">
        <v>7451891.0300000003</v>
      </c>
      <c r="G10" s="12">
        <v>7451891.0300000003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f>3498000-1050000</f>
        <v>2448000</v>
      </c>
      <c r="D11" s="13">
        <f>4984763.27+1050000</f>
        <v>6034763.2699999996</v>
      </c>
      <c r="E11" s="18">
        <f t="shared" si="0"/>
        <v>8482763.2699999996</v>
      </c>
      <c r="F11" s="12">
        <v>8482763.2699999996</v>
      </c>
      <c r="G11" s="12">
        <v>8482763.2699999996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10670000</v>
      </c>
      <c r="D12" s="13">
        <v>66623.14</v>
      </c>
      <c r="E12" s="18">
        <f t="shared" si="0"/>
        <v>10736623.140000001</v>
      </c>
      <c r="F12" s="12">
        <v>10736623.140000001</v>
      </c>
      <c r="G12" s="12">
        <v>10736623.140000001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f>3189144-520000</f>
        <v>2669144</v>
      </c>
      <c r="D13" s="13">
        <f>292525.13+520000</f>
        <v>812525.13</v>
      </c>
      <c r="E13" s="18">
        <f>C13+D13</f>
        <v>3481669.13</v>
      </c>
      <c r="F13" s="12">
        <v>3481669.13</v>
      </c>
      <c r="G13" s="12">
        <v>3481669.13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f>4193000-740000</f>
        <v>3453000</v>
      </c>
      <c r="D14" s="13">
        <f>3934640.17+740000</f>
        <v>4674640.17</v>
      </c>
      <c r="E14" s="18">
        <f t="shared" si="0"/>
        <v>8127640.1699999999</v>
      </c>
      <c r="F14" s="12">
        <v>8127640.1699999999</v>
      </c>
      <c r="G14" s="12">
        <v>8127640.1699999999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f>900000-900000</f>
        <v>0</v>
      </c>
      <c r="D16" s="13">
        <f>-678000+900000</f>
        <v>222000</v>
      </c>
      <c r="E16" s="18">
        <f t="shared" si="0"/>
        <v>222000</v>
      </c>
      <c r="F16" s="12">
        <v>222000</v>
      </c>
      <c r="G16" s="12">
        <v>222000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4786553</v>
      </c>
      <c r="D17" s="16">
        <f>SUM(D18:D26)</f>
        <v>112910.62000000005</v>
      </c>
      <c r="E17" s="16">
        <f t="shared" si="0"/>
        <v>4899463.62</v>
      </c>
      <c r="F17" s="16">
        <f>SUM(F18:F26)</f>
        <v>4869790.2299999995</v>
      </c>
      <c r="G17" s="16">
        <f>SUM(G18:G26)</f>
        <v>4869790.2299999995</v>
      </c>
      <c r="H17" s="16">
        <f t="shared" si="1"/>
        <v>29673.390000000596</v>
      </c>
    </row>
    <row r="18" spans="2:8" ht="24" x14ac:dyDescent="0.2">
      <c r="B18" s="9" t="s">
        <v>22</v>
      </c>
      <c r="C18" s="12">
        <v>954500</v>
      </c>
      <c r="D18" s="13">
        <v>-280533.19</v>
      </c>
      <c r="E18" s="18">
        <f t="shared" si="0"/>
        <v>673966.81</v>
      </c>
      <c r="F18" s="12">
        <v>663307.35</v>
      </c>
      <c r="G18" s="12">
        <v>663307.35</v>
      </c>
      <c r="H18" s="20">
        <f t="shared" si="1"/>
        <v>10659.460000000079</v>
      </c>
    </row>
    <row r="19" spans="2:8" ht="12" customHeight="1" x14ac:dyDescent="0.2">
      <c r="B19" s="9" t="s">
        <v>23</v>
      </c>
      <c r="C19" s="12">
        <v>294553</v>
      </c>
      <c r="D19" s="13">
        <v>72266.820000000007</v>
      </c>
      <c r="E19" s="18">
        <f t="shared" si="0"/>
        <v>366819.82</v>
      </c>
      <c r="F19" s="12">
        <v>366069.04</v>
      </c>
      <c r="G19" s="12">
        <v>366069.04</v>
      </c>
      <c r="H19" s="20">
        <f t="shared" si="1"/>
        <v>750.78000000002794</v>
      </c>
    </row>
    <row r="20" spans="2:8" ht="12" customHeight="1" x14ac:dyDescent="0.2">
      <c r="B20" s="9" t="s">
        <v>24</v>
      </c>
      <c r="C20" s="12">
        <v>30000</v>
      </c>
      <c r="D20" s="13">
        <v>-30000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119000</v>
      </c>
      <c r="D21" s="13">
        <v>-64145.85</v>
      </c>
      <c r="E21" s="18">
        <f t="shared" si="0"/>
        <v>54854.15</v>
      </c>
      <c r="F21" s="12">
        <v>54573.86</v>
      </c>
      <c r="G21" s="12">
        <v>54573.86</v>
      </c>
      <c r="H21" s="20">
        <f t="shared" si="1"/>
        <v>280.29000000000087</v>
      </c>
    </row>
    <row r="22" spans="2:8" ht="12" customHeight="1" x14ac:dyDescent="0.2">
      <c r="B22" s="9" t="s">
        <v>26</v>
      </c>
      <c r="C22" s="12">
        <f>2443447-388447</f>
        <v>2055000</v>
      </c>
      <c r="D22" s="13">
        <f>+-544640.69+388447</f>
        <v>-156193.68999999994</v>
      </c>
      <c r="E22" s="18">
        <f t="shared" si="0"/>
        <v>1898806.31</v>
      </c>
      <c r="F22" s="12">
        <v>1883745.81</v>
      </c>
      <c r="G22" s="12">
        <v>1883745.81</v>
      </c>
      <c r="H22" s="20">
        <f t="shared" si="1"/>
        <v>15060.5</v>
      </c>
    </row>
    <row r="23" spans="2:8" ht="12" customHeight="1" x14ac:dyDescent="0.2">
      <c r="B23" s="9" t="s">
        <v>27</v>
      </c>
      <c r="C23" s="12">
        <v>700000</v>
      </c>
      <c r="D23" s="13">
        <v>248674</v>
      </c>
      <c r="E23" s="18">
        <f t="shared" si="0"/>
        <v>948674</v>
      </c>
      <c r="F23" s="12">
        <v>947986.36</v>
      </c>
      <c r="G23" s="12">
        <v>947986.36</v>
      </c>
      <c r="H23" s="20">
        <f t="shared" si="1"/>
        <v>687.64000000001397</v>
      </c>
    </row>
    <row r="24" spans="2:8" ht="12" customHeight="1" x14ac:dyDescent="0.2">
      <c r="B24" s="9" t="s">
        <v>28</v>
      </c>
      <c r="C24" s="12">
        <v>445500</v>
      </c>
      <c r="D24" s="13">
        <v>-313205.69</v>
      </c>
      <c r="E24" s="18">
        <f t="shared" si="0"/>
        <v>132294.31</v>
      </c>
      <c r="F24" s="12">
        <v>132046.26</v>
      </c>
      <c r="G24" s="12">
        <v>132046.26</v>
      </c>
      <c r="H24" s="20">
        <f t="shared" si="1"/>
        <v>248.04999999998836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188000</v>
      </c>
      <c r="D26" s="13">
        <v>636048.22</v>
      </c>
      <c r="E26" s="18">
        <f t="shared" si="0"/>
        <v>824048.22</v>
      </c>
      <c r="F26" s="12">
        <v>822061.55</v>
      </c>
      <c r="G26" s="12">
        <v>822061.55</v>
      </c>
      <c r="H26" s="20">
        <f t="shared" si="1"/>
        <v>1986.6699999999255</v>
      </c>
    </row>
    <row r="27" spans="2:8" ht="20.100000000000001" customHeight="1" x14ac:dyDescent="0.2">
      <c r="B27" s="6" t="s">
        <v>31</v>
      </c>
      <c r="C27" s="16">
        <f>SUM(C28:C36)</f>
        <v>12307856</v>
      </c>
      <c r="D27" s="16">
        <f>SUM(D28:D36)</f>
        <v>1795319.0199999998</v>
      </c>
      <c r="E27" s="16">
        <f>D27+C27</f>
        <v>14103175.02</v>
      </c>
      <c r="F27" s="16">
        <f>SUM(F28:F36)</f>
        <v>14070396.199999999</v>
      </c>
      <c r="G27" s="16">
        <f>SUM(G28:G36)</f>
        <v>14070396.199999999</v>
      </c>
      <c r="H27" s="16">
        <f t="shared" si="1"/>
        <v>32778.820000000298</v>
      </c>
    </row>
    <row r="28" spans="2:8" x14ac:dyDescent="0.2">
      <c r="B28" s="9" t="s">
        <v>32</v>
      </c>
      <c r="C28" s="12">
        <v>400000</v>
      </c>
      <c r="D28" s="13">
        <v>726828.79</v>
      </c>
      <c r="E28" s="18">
        <f t="shared" ref="E28:E36" si="2">C28+D28</f>
        <v>1126828.79</v>
      </c>
      <c r="F28" s="12">
        <v>1126128.8799999999</v>
      </c>
      <c r="G28" s="12">
        <v>1126128.8799999999</v>
      </c>
      <c r="H28" s="20">
        <f t="shared" si="1"/>
        <v>699.91000000014901</v>
      </c>
    </row>
    <row r="29" spans="2:8" x14ac:dyDescent="0.2">
      <c r="B29" s="9" t="s">
        <v>33</v>
      </c>
      <c r="C29" s="12">
        <v>3180000</v>
      </c>
      <c r="D29" s="13">
        <v>-1217385</v>
      </c>
      <c r="E29" s="18">
        <f t="shared" si="2"/>
        <v>1962615</v>
      </c>
      <c r="F29" s="12">
        <v>1962604.05</v>
      </c>
      <c r="G29" s="12">
        <v>1962604.05</v>
      </c>
      <c r="H29" s="20">
        <f t="shared" si="1"/>
        <v>10.949999999953434</v>
      </c>
    </row>
    <row r="30" spans="2:8" ht="12" customHeight="1" x14ac:dyDescent="0.2">
      <c r="B30" s="9" t="s">
        <v>34</v>
      </c>
      <c r="C30" s="12">
        <v>1698000</v>
      </c>
      <c r="D30" s="13">
        <v>-46982.03</v>
      </c>
      <c r="E30" s="18">
        <f t="shared" si="2"/>
        <v>1651017.97</v>
      </c>
      <c r="F30" s="12">
        <v>1642913.58</v>
      </c>
      <c r="G30" s="12">
        <v>1642913.58</v>
      </c>
      <c r="H30" s="20">
        <f t="shared" si="1"/>
        <v>8104.3899999998976</v>
      </c>
    </row>
    <row r="31" spans="2:8" x14ac:dyDescent="0.2">
      <c r="B31" s="9" t="s">
        <v>35</v>
      </c>
      <c r="C31" s="12">
        <v>260000</v>
      </c>
      <c r="D31" s="13">
        <v>-65531.89</v>
      </c>
      <c r="E31" s="18">
        <f t="shared" si="2"/>
        <v>194468.11</v>
      </c>
      <c r="F31" s="12">
        <v>193883.1</v>
      </c>
      <c r="G31" s="12">
        <v>193883.1</v>
      </c>
      <c r="H31" s="20">
        <f t="shared" si="1"/>
        <v>585.00999999998021</v>
      </c>
    </row>
    <row r="32" spans="2:8" ht="24" x14ac:dyDescent="0.2">
      <c r="B32" s="9" t="s">
        <v>36</v>
      </c>
      <c r="C32" s="12">
        <v>668000</v>
      </c>
      <c r="D32" s="13">
        <v>2093112.49</v>
      </c>
      <c r="E32" s="18">
        <f t="shared" si="2"/>
        <v>2761112.49</v>
      </c>
      <c r="F32" s="12">
        <v>2752619.19</v>
      </c>
      <c r="G32" s="12">
        <v>2752619.19</v>
      </c>
      <c r="H32" s="20">
        <f t="shared" si="1"/>
        <v>8493.3000000002794</v>
      </c>
    </row>
    <row r="33" spans="2:8" x14ac:dyDescent="0.2">
      <c r="B33" s="9" t="s">
        <v>37</v>
      </c>
      <c r="C33" s="12">
        <v>5000000</v>
      </c>
      <c r="D33" s="13">
        <v>345000</v>
      </c>
      <c r="E33" s="18">
        <f t="shared" si="2"/>
        <v>5345000</v>
      </c>
      <c r="F33" s="12">
        <v>5343887.49</v>
      </c>
      <c r="G33" s="12">
        <v>5343887.49</v>
      </c>
      <c r="H33" s="20">
        <f t="shared" si="1"/>
        <v>1112.5099999997765</v>
      </c>
    </row>
    <row r="34" spans="2:8" x14ac:dyDescent="0.2">
      <c r="B34" s="9" t="s">
        <v>38</v>
      </c>
      <c r="C34" s="12">
        <v>15000</v>
      </c>
      <c r="D34" s="13">
        <v>180100</v>
      </c>
      <c r="E34" s="18">
        <f t="shared" si="2"/>
        <v>195100</v>
      </c>
      <c r="F34" s="12">
        <v>193553.08</v>
      </c>
      <c r="G34" s="12">
        <v>193553.08</v>
      </c>
      <c r="H34" s="20">
        <f t="shared" si="1"/>
        <v>1546.9200000000128</v>
      </c>
    </row>
    <row r="35" spans="2:8" x14ac:dyDescent="0.2">
      <c r="B35" s="9" t="s">
        <v>39</v>
      </c>
      <c r="C35" s="12">
        <v>1086856</v>
      </c>
      <c r="D35" s="13">
        <v>-219823.34</v>
      </c>
      <c r="E35" s="18">
        <f t="shared" si="2"/>
        <v>867032.66</v>
      </c>
      <c r="F35" s="12">
        <v>854806.83</v>
      </c>
      <c r="G35" s="12">
        <v>854806.83</v>
      </c>
      <c r="H35" s="20">
        <f t="shared" si="1"/>
        <v>12225.830000000075</v>
      </c>
    </row>
    <row r="36" spans="2:8" x14ac:dyDescent="0.2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6280000</v>
      </c>
      <c r="D37" s="16">
        <f>SUM(D38:D46)</f>
        <v>-1934375.92</v>
      </c>
      <c r="E37" s="16">
        <f>C37+D37</f>
        <v>4345624.08</v>
      </c>
      <c r="F37" s="16">
        <f>SUM(F38:F46)</f>
        <v>4345623.41</v>
      </c>
      <c r="G37" s="16">
        <f>SUM(G38:G46)</f>
        <v>4345623.41</v>
      </c>
      <c r="H37" s="16">
        <f t="shared" si="1"/>
        <v>0.66999999992549419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6280000</v>
      </c>
      <c r="D41" s="13">
        <v>-1934375.92</v>
      </c>
      <c r="E41" s="18">
        <f t="shared" si="3"/>
        <v>4345624.08</v>
      </c>
      <c r="F41" s="12">
        <v>4345623.41</v>
      </c>
      <c r="G41" s="12">
        <v>4345623.41</v>
      </c>
      <c r="H41" s="20">
        <f t="shared" ref="H41:H72" si="4">E41-F41</f>
        <v>0.66999999992549419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1235000</v>
      </c>
      <c r="D47" s="16">
        <f>SUM(D48:D56)</f>
        <v>-590772.84</v>
      </c>
      <c r="E47" s="16">
        <f t="shared" si="3"/>
        <v>644227.16</v>
      </c>
      <c r="F47" s="16">
        <f>SUM(F48:F56)</f>
        <v>642246.29999999993</v>
      </c>
      <c r="G47" s="16">
        <f>SUM(G48:G56)</f>
        <v>642246.29999999993</v>
      </c>
      <c r="H47" s="16">
        <f t="shared" si="4"/>
        <v>1980.8600000001024</v>
      </c>
    </row>
    <row r="48" spans="2:8" x14ac:dyDescent="0.2">
      <c r="B48" s="9" t="s">
        <v>52</v>
      </c>
      <c r="C48" s="12">
        <v>530000</v>
      </c>
      <c r="D48" s="13">
        <v>-141156.04</v>
      </c>
      <c r="E48" s="18">
        <f t="shared" si="3"/>
        <v>388843.95999999996</v>
      </c>
      <c r="F48" s="12">
        <v>387830.92</v>
      </c>
      <c r="G48" s="12">
        <v>387830.92</v>
      </c>
      <c r="H48" s="20">
        <f t="shared" si="4"/>
        <v>1013.039999999979</v>
      </c>
    </row>
    <row r="49" spans="2:8" x14ac:dyDescent="0.2">
      <c r="B49" s="9" t="s">
        <v>53</v>
      </c>
      <c r="C49" s="12">
        <v>100000</v>
      </c>
      <c r="D49" s="13">
        <v>-100000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150000</v>
      </c>
      <c r="D50" s="13">
        <v>-11216.8</v>
      </c>
      <c r="E50" s="18">
        <f t="shared" si="3"/>
        <v>138783.20000000001</v>
      </c>
      <c r="F50" s="12">
        <v>138050.72</v>
      </c>
      <c r="G50" s="12">
        <v>138050.72</v>
      </c>
      <c r="H50" s="20">
        <f t="shared" si="4"/>
        <v>732.48000000001048</v>
      </c>
    </row>
    <row r="51" spans="2:8" x14ac:dyDescent="0.2">
      <c r="B51" s="9" t="s">
        <v>55</v>
      </c>
      <c r="C51" s="12">
        <v>455000</v>
      </c>
      <c r="D51" s="13">
        <v>-432500</v>
      </c>
      <c r="E51" s="18">
        <f t="shared" si="3"/>
        <v>22500</v>
      </c>
      <c r="F51" s="12">
        <v>22411.200000000001</v>
      </c>
      <c r="G51" s="12">
        <v>22411.200000000001</v>
      </c>
      <c r="H51" s="20">
        <f t="shared" si="4"/>
        <v>88.799999999999272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65100</v>
      </c>
      <c r="E53" s="18">
        <f t="shared" si="3"/>
        <v>65100</v>
      </c>
      <c r="F53" s="12">
        <v>64953.46</v>
      </c>
      <c r="G53" s="12">
        <v>64953.46</v>
      </c>
      <c r="H53" s="20">
        <f t="shared" si="4"/>
        <v>146.54000000000087</v>
      </c>
    </row>
    <row r="54" spans="2:8" x14ac:dyDescent="0.2">
      <c r="B54" s="9" t="s">
        <v>58</v>
      </c>
      <c r="C54" s="12">
        <v>0</v>
      </c>
      <c r="D54" s="13">
        <v>29000</v>
      </c>
      <c r="E54" s="18">
        <f t="shared" si="3"/>
        <v>29000</v>
      </c>
      <c r="F54" s="12">
        <v>29000</v>
      </c>
      <c r="G54" s="12">
        <v>29000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655780</v>
      </c>
      <c r="E57" s="16">
        <f t="shared" si="3"/>
        <v>655780</v>
      </c>
      <c r="F57" s="16">
        <f>SUM(F58:F60)</f>
        <v>655759.6</v>
      </c>
      <c r="G57" s="16">
        <f>SUM(G58:G60)</f>
        <v>0</v>
      </c>
      <c r="H57" s="16">
        <f t="shared" si="4"/>
        <v>20.400000000023283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655780</v>
      </c>
      <c r="E59" s="18">
        <f t="shared" si="3"/>
        <v>655780</v>
      </c>
      <c r="F59" s="12">
        <v>655759.6</v>
      </c>
      <c r="G59" s="12">
        <v>0</v>
      </c>
      <c r="H59" s="18">
        <f t="shared" si="4"/>
        <v>20.400000000023283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52129553</v>
      </c>
      <c r="D81" s="22">
        <f>SUM(D73,D69,D61,D57,D47,D37,D27,D17,D9)</f>
        <v>11021303.619999999</v>
      </c>
      <c r="E81" s="22">
        <f>C81+D81</f>
        <v>63150856.619999997</v>
      </c>
      <c r="F81" s="22">
        <f>SUM(F73,F69,F61,F57,F47,F37,F17,F27,F9)</f>
        <v>63086402.480000004</v>
      </c>
      <c r="G81" s="22">
        <f>SUM(G73,G69,G61,G57,G47,G37,G27,G17,G9)</f>
        <v>62430642.880000003</v>
      </c>
      <c r="H81" s="22">
        <f t="shared" si="5"/>
        <v>64454.139999993145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2019-12-04T16:22:52Z</dcterms:created>
  <dcterms:modified xsi:type="dcterms:W3CDTF">2024-02-12T21:08:54Z</dcterms:modified>
</cp:coreProperties>
</file>