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/>
  <c r="H80" l="1"/>
  <c r="H79"/>
  <c r="H78"/>
  <c r="H77"/>
  <c r="H76"/>
  <c r="H70"/>
  <c r="H68"/>
  <c r="H62"/>
  <c r="H60"/>
  <c r="H52"/>
  <c r="H36"/>
  <c r="H28"/>
  <c r="H23"/>
  <c r="H15"/>
  <c r="H13"/>
  <c r="G17"/>
  <c r="F17"/>
  <c r="D17"/>
  <c r="C17"/>
  <c r="G27"/>
  <c r="F27"/>
  <c r="D27"/>
  <c r="C27"/>
  <c r="G37"/>
  <c r="F37"/>
  <c r="D37"/>
  <c r="C37"/>
  <c r="G47"/>
  <c r="F47"/>
  <c r="D47"/>
  <c r="C47"/>
  <c r="G57"/>
  <c r="F57"/>
  <c r="D57"/>
  <c r="C57"/>
  <c r="E61"/>
  <c r="H61" s="1"/>
  <c r="G61"/>
  <c r="F61"/>
  <c r="D61"/>
  <c r="C61"/>
  <c r="G69"/>
  <c r="F69"/>
  <c r="D69"/>
  <c r="C69"/>
  <c r="E69" s="1"/>
  <c r="H69" s="1"/>
  <c r="G73"/>
  <c r="F73"/>
  <c r="D73"/>
  <c r="C73"/>
  <c r="E73" s="1"/>
  <c r="H73" s="1"/>
  <c r="G9"/>
  <c r="F9"/>
  <c r="D9"/>
  <c r="E79"/>
  <c r="E78"/>
  <c r="E77"/>
  <c r="E76"/>
  <c r="E75"/>
  <c r="H75" s="1"/>
  <c r="E74"/>
  <c r="H74" s="1"/>
  <c r="E72"/>
  <c r="H72" s="1"/>
  <c r="E71"/>
  <c r="H71" s="1"/>
  <c r="E70"/>
  <c r="E68"/>
  <c r="E67"/>
  <c r="H67" s="1"/>
  <c r="E66"/>
  <c r="H66" s="1"/>
  <c r="E65"/>
  <c r="H65" s="1"/>
  <c r="E64"/>
  <c r="H64" s="1"/>
  <c r="E63"/>
  <c r="H63" s="1"/>
  <c r="E62"/>
  <c r="E60"/>
  <c r="E59"/>
  <c r="H59" s="1"/>
  <c r="E58"/>
  <c r="H58" s="1"/>
  <c r="E56"/>
  <c r="H56" s="1"/>
  <c r="E55"/>
  <c r="H55" s="1"/>
  <c r="E54"/>
  <c r="H54" s="1"/>
  <c r="E53"/>
  <c r="H53" s="1"/>
  <c r="E52"/>
  <c r="E51"/>
  <c r="H51" s="1"/>
  <c r="E50"/>
  <c r="H50" s="1"/>
  <c r="E49"/>
  <c r="H49" s="1"/>
  <c r="E48"/>
  <c r="H48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6"/>
  <c r="E35"/>
  <c r="H35" s="1"/>
  <c r="E34"/>
  <c r="H34" s="1"/>
  <c r="E33"/>
  <c r="H33" s="1"/>
  <c r="E32"/>
  <c r="H32" s="1"/>
  <c r="E31"/>
  <c r="H31" s="1"/>
  <c r="E30"/>
  <c r="H30" s="1"/>
  <c r="E29"/>
  <c r="H29" s="1"/>
  <c r="E28"/>
  <c r="E26"/>
  <c r="H26" s="1"/>
  <c r="E25"/>
  <c r="H25" s="1"/>
  <c r="E24"/>
  <c r="H24" s="1"/>
  <c r="E23"/>
  <c r="E22"/>
  <c r="H22" s="1"/>
  <c r="E21"/>
  <c r="H21" s="1"/>
  <c r="E20"/>
  <c r="H20" s="1"/>
  <c r="E19"/>
  <c r="H19" s="1"/>
  <c r="E18"/>
  <c r="H18" s="1"/>
  <c r="E16"/>
  <c r="H16" s="1"/>
  <c r="E15"/>
  <c r="E14"/>
  <c r="H14" s="1"/>
  <c r="E12"/>
  <c r="H12" s="1"/>
  <c r="E11"/>
  <c r="H11" s="1"/>
  <c r="E10"/>
  <c r="H10" s="1"/>
  <c r="C9"/>
  <c r="E37" l="1"/>
  <c r="H37" s="1"/>
  <c r="E27"/>
  <c r="H27" s="1"/>
  <c r="E17"/>
  <c r="H17" s="1"/>
  <c r="F81"/>
  <c r="G81"/>
  <c r="D81"/>
  <c r="E57"/>
  <c r="H57" s="1"/>
  <c r="E9"/>
  <c r="H9" s="1"/>
  <c r="C81"/>
  <c r="E47"/>
  <c r="H47" s="1"/>
  <c r="E81" l="1"/>
  <c r="H8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<sst xmlns="http://schemas.openxmlformats.org/spreadsheetml/2006/main" count="88" uniqueCount="88">
  <si>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</si>
  <si>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</si>
  <si>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</si>
  <si>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</si>
  <si>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</si>
  <si>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</si>
  <si>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</si>
  <si>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</si>
  <si>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</si>
  <si>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</si>
  <si>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</si>
  <si>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</si>
  <si>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</si>
  <si>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</si>
  <si>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</si>
  <si>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</si>
  <si>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</si>
  <si>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</si>
  <si>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</si>
  <si>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</si>
  <si>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</si>
  <si>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</si>
  <si>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</si>
  <si>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</si>
  <si>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</si>
  <si>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</si>
  <si>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</si>
  <si>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</si>
  <si>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</si>
  <si>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</si>
  <si>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</si>
  <si>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</si>
  <si>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</si>
  <si>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</si>
  <si>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</si>
  <si>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</si>
  <si>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</si>
  <si>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</si>
  <si>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</si>
  <si>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</si>
  <si>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</si>
  <si>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</si>
  <si>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</si>
  <si>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</si>
  <si>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</si>
  <si>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</si>
  <si>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</si>
  <si>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</si>
  <si>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</si>
  <si>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</si>
  <si>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</si>
  <si>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</si>
  <si>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</si>
  <si>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</si>
  <si>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</si>
  <si>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</si>
  <si>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</si>
  <si>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</si>
  <si>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</si>
  <si>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</si>
  <si>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</si>
  <si>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</si>
  <si>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</si>
  <si>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</si>
  <si>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</si>
  <si>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</si>
  <si>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</si>
  <si>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</si>
  <si>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</si>
  <si>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</si>
  <si>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</si>
  <si>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</si>
  <si>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</si>
  <si>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</si>
  <si>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</si>
  <si>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</si>
  <si>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</si>
  <si>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</si>
  <si>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</si>
  <si>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</si>
  <si>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</si>
  <si>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</si>
  <si>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</si>
  <si>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</si>
  <si>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</si>
  <si>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</si>
  <si>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Prevención y Atención a la Salud</t>
  </si>
  <si>
    <t>Del 01 de Enero al 31 de Diciembre de 2022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</si>
</sst>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EPE_COG"/>
  <dimension ref="B1:I205"/>
  <sheetViews>
    <sheetView tabSelected="1" topLeftCell="A34" zoomScale="80" zoomScaleNormal="80" workbookViewId="0">
      <selection activeCell="F29" sqref="F29"/>
    </sheetView>
  </sheetViews>
  <sheetFormatPr baseColWidth="10" defaultColWidth="11.42578125" defaultRowHeight="12"/>
  <cols>
    <col min="1" max="1" width="4.7109375" style="1" customWidth="1"/>
    <col min="2" max="2" width="58.7109375" style="1" customWidth="1"/>
    <col min="3" max="3" width="16.7109375" style="1" bestFit="1" customWidth="1"/>
    <col min="4" max="4" width="16" style="1" bestFit="1" customWidth="1"/>
    <col min="5" max="5" width="16.42578125" style="1" bestFit="1" customWidth="1"/>
    <col min="6" max="6" width="18.42578125" style="1" customWidth="1"/>
    <col min="7" max="7" width="17.42578125" style="1" customWidth="1"/>
    <col min="8" max="8" width="15.140625" style="1" bestFit="1" customWidth="1"/>
    <col min="9" max="9" width="4.7109375" style="1" customWidth="1"/>
    <col min="10" max="16384" width="11.42578125" style="1"/>
  </cols>
  <sheetData>
    <row r="1" spans="2:9" ht="15" customHeight="1" thickBot="1">
      <c r="I1" s="2" t="s">
        <v>0</v>
      </c>
    </row>
    <row r="2" spans="2:9" ht="15" customHeight="1">
      <c r="B2" s="24" t="s">
        <v>86</v>
      </c>
      <c r="C2" s="25"/>
      <c r="D2" s="25"/>
      <c r="E2" s="25"/>
      <c r="F2" s="25"/>
      <c r="G2" s="25"/>
      <c r="H2" s="26"/>
    </row>
    <row r="3" spans="2:9">
      <c r="B3" s="27" t="s">
        <v>1</v>
      </c>
      <c r="C3" s="28"/>
      <c r="D3" s="28"/>
      <c r="E3" s="28"/>
      <c r="F3" s="28"/>
      <c r="G3" s="28"/>
      <c r="H3" s="29"/>
    </row>
    <row r="4" spans="2:9">
      <c r="B4" s="27" t="s">
        <v>2</v>
      </c>
      <c r="C4" s="28"/>
      <c r="D4" s="28"/>
      <c r="E4" s="28"/>
      <c r="F4" s="28"/>
      <c r="G4" s="28"/>
      <c r="H4" s="29"/>
    </row>
    <row r="5" spans="2:9" ht="12.75" thickBot="1">
      <c r="B5" s="30" t="s">
        <v>87</v>
      </c>
      <c r="C5" s="31"/>
      <c r="D5" s="31"/>
      <c r="E5" s="31"/>
      <c r="F5" s="31"/>
      <c r="G5" s="31"/>
      <c r="H5" s="32"/>
    </row>
    <row r="6" spans="2:9" ht="12.75" thickBot="1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>
      <c r="B9" s="6" t="s">
        <v>13</v>
      </c>
      <c r="C9" s="16">
        <f>SUM(C10:C16)</f>
        <v>26760000</v>
      </c>
      <c r="D9" s="16">
        <f>SUM(D10:D16)</f>
        <v>-152736.34000000008</v>
      </c>
      <c r="E9" s="16">
        <f t="shared" ref="E9:E26" si="0">C9+D9</f>
        <v>26607263.66</v>
      </c>
      <c r="F9" s="16">
        <f>SUM(F10:F16)</f>
        <v>26552772.279999997</v>
      </c>
      <c r="G9" s="16">
        <f>SUM(G10:G16)</f>
        <v>26552772.279999997</v>
      </c>
      <c r="H9" s="16">
        <f t="shared" ref="H9:H40" si="1">E9-F9</f>
        <v>54491.380000002682</v>
      </c>
    </row>
    <row r="10" spans="2:9" ht="12" customHeight="1">
      <c r="B10" s="11" t="s">
        <v>14</v>
      </c>
      <c r="C10" s="12">
        <v>7198000</v>
      </c>
      <c r="D10" s="13">
        <v>-825420</v>
      </c>
      <c r="E10" s="18">
        <f t="shared" si="0"/>
        <v>6372580</v>
      </c>
      <c r="F10" s="12">
        <v>6362170.5999999996</v>
      </c>
      <c r="G10" s="12">
        <v>6362170.5999999996</v>
      </c>
      <c r="H10" s="20">
        <f t="shared" si="1"/>
        <v>10409.400000000373</v>
      </c>
    </row>
    <row r="11" spans="2:9" ht="12" customHeight="1">
      <c r="B11" s="11" t="s">
        <v>15</v>
      </c>
      <c r="C11" s="12">
        <v>4356000</v>
      </c>
      <c r="D11" s="13">
        <v>-164000</v>
      </c>
      <c r="E11" s="18">
        <f t="shared" si="0"/>
        <v>4192000</v>
      </c>
      <c r="F11" s="12">
        <v>4182670.29</v>
      </c>
      <c r="G11" s="12">
        <v>4182670.29</v>
      </c>
      <c r="H11" s="20">
        <f t="shared" si="1"/>
        <v>9329.7099999999627</v>
      </c>
    </row>
    <row r="12" spans="2:9" ht="12" customHeight="1">
      <c r="B12" s="11" t="s">
        <v>16</v>
      </c>
      <c r="C12" s="12">
        <v>9747000</v>
      </c>
      <c r="D12" s="13">
        <v>-616580</v>
      </c>
      <c r="E12" s="18">
        <f t="shared" si="0"/>
        <v>9130420</v>
      </c>
      <c r="F12" s="12">
        <v>9115845.4399999995</v>
      </c>
      <c r="G12" s="12">
        <v>9115845.4399999995</v>
      </c>
      <c r="H12" s="20">
        <f t="shared" si="1"/>
        <v>14574.560000000522</v>
      </c>
    </row>
    <row r="13" spans="2:9" ht="12" customHeight="1">
      <c r="B13" s="11" t="s">
        <v>17</v>
      </c>
      <c r="C13" s="12">
        <v>2560000</v>
      </c>
      <c r="D13" s="13">
        <v>-347000</v>
      </c>
      <c r="E13" s="18">
        <f>C13+D13</f>
        <v>2213000</v>
      </c>
      <c r="F13" s="12">
        <v>2205994.75</v>
      </c>
      <c r="G13" s="12">
        <v>2205994.75</v>
      </c>
      <c r="H13" s="20">
        <f t="shared" si="1"/>
        <v>7005.25</v>
      </c>
    </row>
    <row r="14" spans="2:9" ht="12" customHeight="1">
      <c r="B14" s="11" t="s">
        <v>18</v>
      </c>
      <c r="C14" s="12">
        <v>2899000</v>
      </c>
      <c r="D14" s="13">
        <v>1800263.66</v>
      </c>
      <c r="E14" s="18">
        <f t="shared" si="0"/>
        <v>4699263.66</v>
      </c>
      <c r="F14" s="12">
        <v>4686091.2</v>
      </c>
      <c r="G14" s="12">
        <v>4686091.2</v>
      </c>
      <c r="H14" s="20">
        <f t="shared" si="1"/>
        <v>13172.459999999963</v>
      </c>
    </row>
    <row r="15" spans="2:9" ht="12" customHeight="1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>
      <c r="B17" s="6" t="s">
        <v>21</v>
      </c>
      <c r="C17" s="16">
        <f>SUM(C18:C26)</f>
        <v>3525029</v>
      </c>
      <c r="D17" s="16">
        <f>SUM(D18:D26)</f>
        <v>2102789.0700000003</v>
      </c>
      <c r="E17" s="16">
        <f t="shared" si="0"/>
        <v>5627818.0700000003</v>
      </c>
      <c r="F17" s="16">
        <f>SUM(F18:F26)</f>
        <v>5584180.4799999995</v>
      </c>
      <c r="G17" s="16">
        <f>SUM(G18:G26)</f>
        <v>5584180.4799999995</v>
      </c>
      <c r="H17" s="16">
        <f t="shared" si="1"/>
        <v>43637.590000000782</v>
      </c>
    </row>
    <row r="18" spans="2:8" ht="24">
      <c r="B18" s="9" t="s">
        <v>22</v>
      </c>
      <c r="C18" s="12">
        <v>903456</v>
      </c>
      <c r="D18" s="13">
        <v>-11400</v>
      </c>
      <c r="E18" s="18">
        <f t="shared" si="0"/>
        <v>892056</v>
      </c>
      <c r="F18" s="12">
        <v>882026.03</v>
      </c>
      <c r="G18" s="12">
        <v>882026.03</v>
      </c>
      <c r="H18" s="20">
        <f t="shared" si="1"/>
        <v>10029.969999999972</v>
      </c>
    </row>
    <row r="19" spans="2:8" ht="12" customHeight="1">
      <c r="B19" s="9" t="s">
        <v>23</v>
      </c>
      <c r="C19" s="12">
        <v>253790</v>
      </c>
      <c r="D19" s="13">
        <v>-10810.21</v>
      </c>
      <c r="E19" s="18">
        <f t="shared" si="0"/>
        <v>242979.79</v>
      </c>
      <c r="F19" s="12">
        <v>238655.47</v>
      </c>
      <c r="G19" s="12">
        <v>238655.47</v>
      </c>
      <c r="H19" s="20">
        <f t="shared" si="1"/>
        <v>4324.320000000007</v>
      </c>
    </row>
    <row r="20" spans="2:8" ht="12" customHeight="1">
      <c r="B20" s="9" t="s">
        <v>24</v>
      </c>
      <c r="C20" s="12">
        <v>39995</v>
      </c>
      <c r="D20" s="13">
        <v>-39000</v>
      </c>
      <c r="E20" s="18">
        <f t="shared" si="0"/>
        <v>995</v>
      </c>
      <c r="F20" s="12">
        <v>0</v>
      </c>
      <c r="G20" s="12">
        <v>0</v>
      </c>
      <c r="H20" s="20">
        <f t="shared" si="1"/>
        <v>995</v>
      </c>
    </row>
    <row r="21" spans="2:8" ht="12" customHeight="1">
      <c r="B21" s="9" t="s">
        <v>25</v>
      </c>
      <c r="C21" s="12">
        <v>55810</v>
      </c>
      <c r="D21" s="13">
        <v>5424</v>
      </c>
      <c r="E21" s="18">
        <f t="shared" si="0"/>
        <v>61234</v>
      </c>
      <c r="F21" s="12">
        <v>55700.24</v>
      </c>
      <c r="G21" s="12">
        <v>55700.24</v>
      </c>
      <c r="H21" s="20">
        <f t="shared" si="1"/>
        <v>5533.760000000002</v>
      </c>
    </row>
    <row r="22" spans="2:8" ht="12" customHeight="1">
      <c r="B22" s="9" t="s">
        <v>26</v>
      </c>
      <c r="C22" s="12">
        <v>648326</v>
      </c>
      <c r="D22" s="13">
        <v>3045500</v>
      </c>
      <c r="E22" s="18">
        <f t="shared" si="0"/>
        <v>3693826</v>
      </c>
      <c r="F22" s="12">
        <v>3687423.62</v>
      </c>
      <c r="G22" s="12">
        <v>3687423.62</v>
      </c>
      <c r="H22" s="20">
        <f t="shared" si="1"/>
        <v>6402.3799999998882</v>
      </c>
    </row>
    <row r="23" spans="2:8" ht="12" customHeight="1">
      <c r="B23" s="9" t="s">
        <v>27</v>
      </c>
      <c r="C23" s="12">
        <v>900000</v>
      </c>
      <c r="D23" s="13">
        <v>-441466.72</v>
      </c>
      <c r="E23" s="18">
        <f t="shared" si="0"/>
        <v>458533.28</v>
      </c>
      <c r="F23" s="12">
        <v>456642.06</v>
      </c>
      <c r="G23" s="12">
        <v>456642.06</v>
      </c>
      <c r="H23" s="20">
        <f t="shared" si="1"/>
        <v>1891.2200000000303</v>
      </c>
    </row>
    <row r="24" spans="2:8" ht="12" customHeight="1">
      <c r="B24" s="9" t="s">
        <v>28</v>
      </c>
      <c r="C24" s="12">
        <v>535086</v>
      </c>
      <c r="D24" s="13">
        <v>-350800</v>
      </c>
      <c r="E24" s="18">
        <f t="shared" si="0"/>
        <v>184286</v>
      </c>
      <c r="F24" s="12">
        <v>175803.14</v>
      </c>
      <c r="G24" s="12">
        <v>175803.14</v>
      </c>
      <c r="H24" s="20">
        <f t="shared" si="1"/>
        <v>8482.859999999986</v>
      </c>
    </row>
    <row r="25" spans="2:8" ht="12" customHeight="1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>
      <c r="B26" s="9" t="s">
        <v>30</v>
      </c>
      <c r="C26" s="12">
        <v>188566</v>
      </c>
      <c r="D26" s="13">
        <v>-94658</v>
      </c>
      <c r="E26" s="18">
        <f t="shared" si="0"/>
        <v>93908</v>
      </c>
      <c r="F26" s="12">
        <v>87929.919999999998</v>
      </c>
      <c r="G26" s="12">
        <v>87929.919999999998</v>
      </c>
      <c r="H26" s="20">
        <f t="shared" si="1"/>
        <v>5978.0800000000017</v>
      </c>
    </row>
    <row r="27" spans="2:8" ht="20.100000000000001" customHeight="1">
      <c r="B27" s="6" t="s">
        <v>31</v>
      </c>
      <c r="C27" s="16">
        <f>SUM(C28:C36)</f>
        <v>7533957.3300000001</v>
      </c>
      <c r="D27" s="16">
        <f>SUM(D28:D36)</f>
        <v>4191330.8</v>
      </c>
      <c r="E27" s="16">
        <f>D27+C27</f>
        <v>11725288.129999999</v>
      </c>
      <c r="F27" s="16">
        <f>SUM(F28:F36)</f>
        <v>11674560.880000001</v>
      </c>
      <c r="G27" s="16">
        <f>SUM(G28:G36)</f>
        <v>11674560.880000001</v>
      </c>
      <c r="H27" s="16">
        <f t="shared" si="1"/>
        <v>50727.249999998137</v>
      </c>
    </row>
    <row r="28" spans="2:8">
      <c r="B28" s="9" t="s">
        <v>32</v>
      </c>
      <c r="C28" s="12">
        <v>407770</v>
      </c>
      <c r="D28" s="13">
        <v>-81699.199999999997</v>
      </c>
      <c r="E28" s="18">
        <f t="shared" ref="E28:E36" si="2">C28+D28</f>
        <v>326070.8</v>
      </c>
      <c r="F28" s="12">
        <v>317813.15999999997</v>
      </c>
      <c r="G28" s="12">
        <v>317813.15999999997</v>
      </c>
      <c r="H28" s="20">
        <f t="shared" si="1"/>
        <v>8257.640000000014</v>
      </c>
    </row>
    <row r="29" spans="2:8">
      <c r="B29" s="9" t="s">
        <v>33</v>
      </c>
      <c r="C29" s="12">
        <v>591000</v>
      </c>
      <c r="D29" s="13">
        <v>441500</v>
      </c>
      <c r="E29" s="18">
        <f t="shared" si="2"/>
        <v>1032500</v>
      </c>
      <c r="F29" s="12">
        <v>1029833.82</v>
      </c>
      <c r="G29" s="12">
        <v>1029833.82</v>
      </c>
      <c r="H29" s="20">
        <f t="shared" si="1"/>
        <v>2666.1800000000512</v>
      </c>
    </row>
    <row r="30" spans="2:8" ht="12" customHeight="1">
      <c r="B30" s="9" t="s">
        <v>34</v>
      </c>
      <c r="C30" s="12">
        <v>1937800</v>
      </c>
      <c r="D30" s="13">
        <v>45000</v>
      </c>
      <c r="E30" s="18">
        <f t="shared" si="2"/>
        <v>1982800</v>
      </c>
      <c r="F30" s="12">
        <v>1974888.41</v>
      </c>
      <c r="G30" s="12">
        <v>1974888.41</v>
      </c>
      <c r="H30" s="20">
        <f t="shared" si="1"/>
        <v>7911.5900000000838</v>
      </c>
    </row>
    <row r="31" spans="2:8">
      <c r="B31" s="9" t="s">
        <v>35</v>
      </c>
      <c r="C31" s="12">
        <v>206022</v>
      </c>
      <c r="D31" s="13">
        <v>30500</v>
      </c>
      <c r="E31" s="18">
        <f t="shared" si="2"/>
        <v>236522</v>
      </c>
      <c r="F31" s="12">
        <v>235102.37</v>
      </c>
      <c r="G31" s="12">
        <v>235102.37</v>
      </c>
      <c r="H31" s="20">
        <f t="shared" si="1"/>
        <v>1419.6300000000047</v>
      </c>
    </row>
    <row r="32" spans="2:8" ht="24">
      <c r="B32" s="9" t="s">
        <v>36</v>
      </c>
      <c r="C32" s="12">
        <v>655584</v>
      </c>
      <c r="D32" s="13">
        <v>777960</v>
      </c>
      <c r="E32" s="18">
        <f t="shared" si="2"/>
        <v>1433544</v>
      </c>
      <c r="F32" s="12">
        <v>1415823.4</v>
      </c>
      <c r="G32" s="12">
        <v>1415823.4</v>
      </c>
      <c r="H32" s="20">
        <f t="shared" si="1"/>
        <v>17720.600000000093</v>
      </c>
    </row>
    <row r="33" spans="2:8">
      <c r="B33" s="9" t="s">
        <v>37</v>
      </c>
      <c r="C33" s="12">
        <v>3044651</v>
      </c>
      <c r="D33" s="13">
        <v>3430120</v>
      </c>
      <c r="E33" s="18">
        <f t="shared" si="2"/>
        <v>6474771</v>
      </c>
      <c r="F33" s="12">
        <v>6471138.5099999998</v>
      </c>
      <c r="G33" s="12">
        <v>6471138.5099999998</v>
      </c>
      <c r="H33" s="20">
        <f t="shared" si="1"/>
        <v>3632.4900000002235</v>
      </c>
    </row>
    <row r="34" spans="2:8">
      <c r="B34" s="9" t="s">
        <v>38</v>
      </c>
      <c r="C34" s="12">
        <v>12000</v>
      </c>
      <c r="D34" s="13">
        <v>-4000</v>
      </c>
      <c r="E34" s="18">
        <f t="shared" si="2"/>
        <v>8000</v>
      </c>
      <c r="F34" s="12">
        <v>7597</v>
      </c>
      <c r="G34" s="12">
        <v>7597</v>
      </c>
      <c r="H34" s="20">
        <f t="shared" si="1"/>
        <v>403</v>
      </c>
    </row>
    <row r="35" spans="2:8">
      <c r="B35" s="9" t="s">
        <v>39</v>
      </c>
      <c r="C35" s="12">
        <v>674130.33</v>
      </c>
      <c r="D35" s="13">
        <v>-448050</v>
      </c>
      <c r="E35" s="18">
        <f t="shared" si="2"/>
        <v>226080.32999999996</v>
      </c>
      <c r="F35" s="12">
        <v>220371.21</v>
      </c>
      <c r="G35" s="12">
        <v>220371.21</v>
      </c>
      <c r="H35" s="20">
        <f t="shared" si="1"/>
        <v>5709.1199999999662</v>
      </c>
    </row>
    <row r="36" spans="2:8">
      <c r="B36" s="9" t="s">
        <v>40</v>
      </c>
      <c r="C36" s="12">
        <v>5000</v>
      </c>
      <c r="D36" s="13">
        <v>0</v>
      </c>
      <c r="E36" s="18">
        <f t="shared" si="2"/>
        <v>5000</v>
      </c>
      <c r="F36" s="12">
        <v>1993</v>
      </c>
      <c r="G36" s="12">
        <v>1993</v>
      </c>
      <c r="H36" s="20">
        <f t="shared" si="1"/>
        <v>3007</v>
      </c>
    </row>
    <row r="37" spans="2:8" ht="20.100000000000001" customHeight="1">
      <c r="B37" s="7" t="s">
        <v>41</v>
      </c>
      <c r="C37" s="16">
        <f>SUM(C38:C46)</f>
        <v>2893133</v>
      </c>
      <c r="D37" s="16">
        <f>SUM(D38:D46)</f>
        <v>2657045.13</v>
      </c>
      <c r="E37" s="16">
        <f>C37+D37</f>
        <v>5550178.1299999999</v>
      </c>
      <c r="F37" s="16">
        <f>SUM(F38:F46)</f>
        <v>5547390.3399999999</v>
      </c>
      <c r="G37" s="16">
        <f>SUM(G38:G46)</f>
        <v>5547390.3399999999</v>
      </c>
      <c r="H37" s="16">
        <f t="shared" si="1"/>
        <v>2787.7900000000373</v>
      </c>
    </row>
    <row r="38" spans="2:8" ht="12" customHeight="1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>
      <c r="B41" s="9" t="s">
        <v>45</v>
      </c>
      <c r="C41" s="12">
        <v>2893133</v>
      </c>
      <c r="D41" s="13">
        <v>2657045.13</v>
      </c>
      <c r="E41" s="18">
        <f t="shared" si="3"/>
        <v>5550178.1299999999</v>
      </c>
      <c r="F41" s="12">
        <v>5547390.3399999999</v>
      </c>
      <c r="G41" s="12">
        <v>5547390.3399999999</v>
      </c>
      <c r="H41" s="20">
        <f t="shared" ref="H41:H72" si="4">E41-F41</f>
        <v>2787.7900000000373</v>
      </c>
    </row>
    <row r="42" spans="2:8" ht="12" customHeight="1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>
      <c r="B47" s="6" t="s">
        <v>51</v>
      </c>
      <c r="C47" s="16">
        <f>SUM(C48:C56)</f>
        <v>0</v>
      </c>
      <c r="D47" s="16">
        <f>SUM(D48:D56)</f>
        <v>4120736.34</v>
      </c>
      <c r="E47" s="16">
        <f t="shared" si="3"/>
        <v>4120736.34</v>
      </c>
      <c r="F47" s="16">
        <f>SUM(F48:F56)</f>
        <v>4088223.7</v>
      </c>
      <c r="G47" s="16">
        <f>SUM(G48:G56)</f>
        <v>4088223.7</v>
      </c>
      <c r="H47" s="16">
        <f t="shared" si="4"/>
        <v>32512.639999999665</v>
      </c>
    </row>
    <row r="48" spans="2:8">
      <c r="B48" s="9" t="s">
        <v>52</v>
      </c>
      <c r="C48" s="12">
        <v>0</v>
      </c>
      <c r="D48" s="13">
        <v>567736.34</v>
      </c>
      <c r="E48" s="18">
        <f t="shared" si="3"/>
        <v>567736.34</v>
      </c>
      <c r="F48" s="12">
        <v>546000.55000000005</v>
      </c>
      <c r="G48" s="12">
        <v>546000.55000000005</v>
      </c>
      <c r="H48" s="20">
        <f t="shared" si="4"/>
        <v>21735.789999999921</v>
      </c>
    </row>
    <row r="49" spans="2:8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>
      <c r="B50" s="9" t="s">
        <v>54</v>
      </c>
      <c r="C50" s="12">
        <v>0</v>
      </c>
      <c r="D50" s="13">
        <v>20000</v>
      </c>
      <c r="E50" s="18">
        <f t="shared" si="3"/>
        <v>20000</v>
      </c>
      <c r="F50" s="12">
        <v>18846.53</v>
      </c>
      <c r="G50" s="12">
        <v>18846.53</v>
      </c>
      <c r="H50" s="20">
        <f t="shared" si="4"/>
        <v>1153.4700000000012</v>
      </c>
    </row>
    <row r="51" spans="2:8">
      <c r="B51" s="9" t="s">
        <v>55</v>
      </c>
      <c r="C51" s="12">
        <v>0</v>
      </c>
      <c r="D51" s="13">
        <v>3459000</v>
      </c>
      <c r="E51" s="18">
        <f t="shared" si="3"/>
        <v>3459000</v>
      </c>
      <c r="F51" s="12">
        <v>3449809.18</v>
      </c>
      <c r="G51" s="12">
        <v>3449809.18</v>
      </c>
      <c r="H51" s="20">
        <f t="shared" si="4"/>
        <v>9190.8199999998324</v>
      </c>
    </row>
    <row r="52" spans="2:8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>
      <c r="B53" s="9" t="s">
        <v>57</v>
      </c>
      <c r="C53" s="12">
        <v>0</v>
      </c>
      <c r="D53" s="13">
        <v>38000</v>
      </c>
      <c r="E53" s="18">
        <f t="shared" si="3"/>
        <v>38000</v>
      </c>
      <c r="F53" s="12">
        <v>37567.440000000002</v>
      </c>
      <c r="G53" s="12">
        <v>37567.440000000002</v>
      </c>
      <c r="H53" s="20">
        <f t="shared" si="4"/>
        <v>432.55999999999767</v>
      </c>
    </row>
    <row r="54" spans="2:8">
      <c r="B54" s="9" t="s">
        <v>58</v>
      </c>
      <c r="C54" s="12">
        <v>0</v>
      </c>
      <c r="D54" s="13">
        <v>36000</v>
      </c>
      <c r="E54" s="18">
        <f t="shared" si="3"/>
        <v>36000</v>
      </c>
      <c r="F54" s="12">
        <v>36000</v>
      </c>
      <c r="G54" s="12">
        <v>36000</v>
      </c>
      <c r="H54" s="20">
        <f t="shared" si="4"/>
        <v>0</v>
      </c>
    </row>
    <row r="55" spans="2:8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>
      <c r="B81" s="8" t="s">
        <v>85</v>
      </c>
      <c r="C81" s="22">
        <f>SUM(C73,C69,C61,C57,C47,C27,C37,C17,C9)</f>
        <v>40712119.329999998</v>
      </c>
      <c r="D81" s="22">
        <f>SUM(D73,D69,D61,D57,D47,D37,D27,D17,D9)</f>
        <v>12919165</v>
      </c>
      <c r="E81" s="22">
        <f>C81+D81</f>
        <v>53631284.329999998</v>
      </c>
      <c r="F81" s="22">
        <f>SUM(F73,F69,F61,F57,F47,F37,F17,F27,F9)</f>
        <v>53447127.679999992</v>
      </c>
      <c r="G81" s="22">
        <f>SUM(G73,G69,G61,G57,G47,G37,G27,G17,G9)</f>
        <v>53447127.68</v>
      </c>
      <c r="H81" s="22">
        <f t="shared" si="5"/>
        <v>184156.65000000596</v>
      </c>
    </row>
    <row r="83" spans="2:8" s="23" customFormat="1"/>
    <row r="84" spans="2:8" s="23" customFormat="1"/>
    <row r="85" spans="2:8" s="23" customFormat="1"/>
    <row r="86" spans="2:8" s="23" customFormat="1"/>
    <row r="87" spans="2:8" s="23" customFormat="1"/>
    <row r="88" spans="2:8" s="23" customFormat="1"/>
    <row r="89" spans="2:8" s="23" customFormat="1"/>
    <row r="90" spans="2:8" s="23" customFormat="1"/>
    <row r="91" spans="2:8" s="23" customFormat="1"/>
    <row r="92" spans="2:8" s="23" customFormat="1"/>
    <row r="93" spans="2:8" s="23" customFormat="1"/>
    <row r="94" spans="2:8" s="23" customFormat="1"/>
    <row r="95" spans="2:8" s="23" customFormat="1"/>
    <row r="96" spans="2:8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  <row r="133" s="23" customFormat="1"/>
    <row r="134" s="23" customFormat="1"/>
    <row r="135" s="23" customFormat="1"/>
    <row r="136" s="23" customFormat="1"/>
    <row r="137" s="23" customFormat="1"/>
    <row r="138" s="23" customFormat="1"/>
    <row r="139" s="23" customFormat="1"/>
    <row r="140" s="23" customFormat="1"/>
    <row r="141" s="23" customFormat="1"/>
    <row r="142" s="23" customFormat="1"/>
    <row r="143" s="23" customFormat="1"/>
    <row r="144" s="23" customFormat="1"/>
    <row r="145" s="23" customFormat="1"/>
    <row r="146" s="23" customFormat="1"/>
    <row r="147" s="23" customFormat="1"/>
    <row r="148" s="23" customFormat="1"/>
    <row r="149" s="23" customFormat="1"/>
    <row r="150" s="23" customFormat="1"/>
    <row r="151" s="23" customFormat="1"/>
    <row r="152" s="23" customFormat="1"/>
    <row r="153" s="23" customFormat="1"/>
    <row r="154" s="23" customFormat="1"/>
    <row r="155" s="23" customFormat="1"/>
    <row r="156" s="23" customFormat="1"/>
    <row r="157" s="23" customFormat="1"/>
    <row r="158" s="23" customFormat="1"/>
    <row r="159" s="23" customFormat="1"/>
    <row r="160" s="23" customFormat="1"/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  <row r="189" s="23" customFormat="1"/>
    <row r="190" s="23" customFormat="1"/>
    <row r="191" s="23" customFormat="1"/>
    <row r="192" s="23" customFormat="1"/>
    <row r="193" s="23" customFormat="1"/>
    <row r="194" s="23" customFormat="1"/>
    <row r="195" s="23" customFormat="1"/>
    <row r="196" s="23" customFormat="1"/>
    <row r="197" s="23" customFormat="1"/>
    <row r="198" s="23" customFormat="1"/>
    <row r="199" s="23" customFormat="1"/>
    <row r="200" s="23" customFormat="1"/>
    <row r="201" s="23" customFormat="1"/>
    <row r="202" s="23" customFormat="1"/>
    <row r="203" s="23" customFormat="1"/>
    <row r="204" s="23" customFormat="1"/>
    <row r="205" s="23" customFormat="1"/>
  </sheetData>
  <sheetProtection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UsuarioFinal35</cp:lastModifiedBy>
  <dcterms:created xsi:type="dcterms:W3CDTF">2019-12-04T16:22:52Z</dcterms:created>
  <dcterms:modified xsi:type="dcterms:W3CDTF">2023-02-10T19:36:16Z</dcterms:modified>
</cp:coreProperties>
</file>